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codeName="ThisWorkbook"/>
  <mc:AlternateContent xmlns:mc="http://schemas.openxmlformats.org/markup-compatibility/2006">
    <mc:Choice Requires="x15">
      <x15ac:absPath xmlns:x15ac="http://schemas.microsoft.com/office/spreadsheetml/2010/11/ac" url="X:\Javna nabava\Javna nabava 2017\02-17_Izgradnja ulice kralja Tomislava\"/>
    </mc:Choice>
  </mc:AlternateContent>
  <bookViews>
    <workbookView xWindow="-12" yWindow="-12" windowWidth="9576" windowHeight="9120"/>
  </bookViews>
  <sheets>
    <sheet name="PREDGOVOR TROŠKOVNIKU" sheetId="698" r:id="rId1"/>
    <sheet name="TROŠKOVNIK" sheetId="696" r:id="rId2"/>
    <sheet name="REKAPITULACIJA" sheetId="1" r:id="rId3"/>
  </sheets>
  <definedNames>
    <definedName name="_Toc15114738" localSheetId="1">TROŠKOVNIK!#REF!</definedName>
    <definedName name="_xlnm.Print_Titles" localSheetId="1">TROŠKOVNIK!$2:$2</definedName>
    <definedName name="OLE_LINK1" localSheetId="1">TROŠKOVNIK!#REF!</definedName>
    <definedName name="_xlnm.Print_Area" localSheetId="0">'PREDGOVOR TROŠKOVNIKU'!$A$1:$A$21</definedName>
    <definedName name="_xlnm.Print_Area" localSheetId="2">REKAPITULACIJA!$A$1:$D$22</definedName>
    <definedName name="_xlnm.Print_Area" localSheetId="1">TROŠKOVNIK!$A$2:$G$117</definedName>
  </definedNames>
  <calcPr calcId="171027"/>
</workbook>
</file>

<file path=xl/calcChain.xml><?xml version="1.0" encoding="utf-8"?>
<calcChain xmlns="http://schemas.openxmlformats.org/spreadsheetml/2006/main">
  <c r="G40" i="696" l="1"/>
  <c r="G41" i="696" s="1"/>
  <c r="G11" i="696"/>
  <c r="G12" i="696" s="1"/>
  <c r="G14" i="696"/>
  <c r="G15" i="696"/>
  <c r="G16" i="696"/>
  <c r="G17" i="696"/>
  <c r="G18" i="696"/>
  <c r="G19" i="696"/>
  <c r="G22" i="696"/>
  <c r="G23" i="696"/>
  <c r="G24" i="696"/>
  <c r="G25" i="696"/>
  <c r="D6" i="1"/>
  <c r="G64" i="696"/>
  <c r="G65" i="696" s="1"/>
  <c r="G115" i="696"/>
  <c r="G114" i="696"/>
  <c r="G111" i="696"/>
  <c r="G110" i="696"/>
  <c r="G108" i="696"/>
  <c r="G107" i="696"/>
  <c r="G105" i="696"/>
  <c r="G104" i="696"/>
  <c r="G102" i="696"/>
  <c r="G101" i="696"/>
  <c r="G100" i="696"/>
  <c r="G98" i="696"/>
  <c r="G97" i="696"/>
  <c r="G95" i="696"/>
  <c r="G93" i="696"/>
  <c r="G90" i="696"/>
  <c r="G85" i="696"/>
  <c r="G84" i="696"/>
  <c r="G83" i="696"/>
  <c r="G79" i="696"/>
  <c r="G80" i="696" s="1"/>
  <c r="G76" i="696"/>
  <c r="G75" i="696"/>
  <c r="G74" i="696"/>
  <c r="G71" i="696"/>
  <c r="G70" i="696"/>
  <c r="G69" i="696"/>
  <c r="G68" i="696"/>
  <c r="G67" i="696"/>
  <c r="G46" i="696"/>
  <c r="G54" i="696"/>
  <c r="G59" i="696"/>
  <c r="G58" i="696"/>
  <c r="G57" i="696"/>
  <c r="G53" i="696"/>
  <c r="G50" i="696"/>
  <c r="G49" i="696"/>
  <c r="G48" i="696"/>
  <c r="G47" i="696"/>
  <c r="G45" i="696"/>
  <c r="G28" i="696"/>
  <c r="G31" i="696"/>
  <c r="G38" i="696"/>
  <c r="G37" i="696"/>
  <c r="G36" i="696"/>
  <c r="G34" i="696"/>
  <c r="G30" i="696"/>
  <c r="G29" i="696"/>
  <c r="G5" i="696"/>
  <c r="G6" i="696"/>
  <c r="G4" i="696"/>
  <c r="G60" i="696" l="1"/>
  <c r="G61" i="696" s="1"/>
  <c r="G72" i="696"/>
  <c r="G116" i="696"/>
  <c r="G39" i="696"/>
  <c r="G112" i="696"/>
  <c r="G20" i="696"/>
  <c r="G26" i="696"/>
  <c r="G51" i="696"/>
  <c r="G77" i="696"/>
  <c r="G7" i="696"/>
  <c r="D5" i="1" s="1"/>
  <c r="G117" i="696" l="1"/>
  <c r="D9" i="1" s="1"/>
  <c r="G42" i="696"/>
  <c r="D7" i="1" s="1"/>
  <c r="D8" i="1"/>
  <c r="D10" i="1" l="1"/>
  <c r="D11" i="1" s="1"/>
  <c r="D12" i="1" s="1"/>
</calcChain>
</file>

<file path=xl/sharedStrings.xml><?xml version="1.0" encoding="utf-8"?>
<sst xmlns="http://schemas.openxmlformats.org/spreadsheetml/2006/main" count="289" uniqueCount="194">
  <si>
    <t>3-04.4</t>
  </si>
  <si>
    <t>DN 250</t>
  </si>
  <si>
    <t>DN 300</t>
  </si>
  <si>
    <t>3-04.2.</t>
  </si>
  <si>
    <t>7.</t>
  </si>
  <si>
    <t>3-04.5</t>
  </si>
  <si>
    <t>ZBIRNO:</t>
  </si>
  <si>
    <t>REKAPITULACIJA RADOVA</t>
  </si>
  <si>
    <t>1.7.</t>
  </si>
  <si>
    <t>1-03.1</t>
  </si>
  <si>
    <t>kom</t>
  </si>
  <si>
    <r>
      <t>m</t>
    </r>
    <r>
      <rPr>
        <vertAlign val="superscript"/>
        <sz val="8"/>
        <rFont val="Arial"/>
        <family val="2"/>
        <charset val="238"/>
      </rPr>
      <t>3</t>
    </r>
  </si>
  <si>
    <t>5.</t>
  </si>
  <si>
    <t>ZEMLJANI RADOVI</t>
  </si>
  <si>
    <t>PRIPREMNI RADOVI - UKUPNO:</t>
  </si>
  <si>
    <t>ZEMLJANI RADOVI - UKUPNO:</t>
  </si>
  <si>
    <r>
      <t>m</t>
    </r>
    <r>
      <rPr>
        <vertAlign val="superscript"/>
        <sz val="8"/>
        <rFont val="Arial"/>
        <family val="2"/>
      </rPr>
      <t>3</t>
    </r>
  </si>
  <si>
    <t>Red.br.</t>
  </si>
  <si>
    <t>OPIS RADA</t>
  </si>
  <si>
    <t>Jed.mj.</t>
  </si>
  <si>
    <t>Količina</t>
  </si>
  <si>
    <t>Jed.cij.</t>
  </si>
  <si>
    <t>Cijena</t>
  </si>
  <si>
    <r>
      <t>m</t>
    </r>
    <r>
      <rPr>
        <vertAlign val="superscript"/>
        <sz val="8"/>
        <rFont val="Arial"/>
        <family val="2"/>
      </rPr>
      <t>2</t>
    </r>
  </si>
  <si>
    <t>SVEUKUPNO:</t>
  </si>
  <si>
    <t>1.</t>
  </si>
  <si>
    <t>PRIPREMNI RADOVI</t>
  </si>
  <si>
    <t>NAPOMENA UZ TROŠKOVNIK</t>
  </si>
  <si>
    <t>Teh.uvjeti</t>
  </si>
  <si>
    <t>1.2.</t>
  </si>
  <si>
    <t>1-02.1.</t>
  </si>
  <si>
    <t>Cijena radova (kn)</t>
  </si>
  <si>
    <t>Opis grupe radova</t>
  </si>
  <si>
    <t>6.1.</t>
  </si>
  <si>
    <t>6.</t>
  </si>
  <si>
    <t>kg</t>
  </si>
  <si>
    <t>6.2.</t>
  </si>
  <si>
    <t>6.3.</t>
  </si>
  <si>
    <t>6.4.</t>
  </si>
  <si>
    <t>7.1.</t>
  </si>
  <si>
    <t>7.3.</t>
  </si>
  <si>
    <t>8.1.</t>
  </si>
  <si>
    <t>7.1.6.</t>
  </si>
  <si>
    <t>7.3.1.</t>
  </si>
  <si>
    <t>m</t>
  </si>
  <si>
    <t>Geodetski radovi iskolčenja.
Radovi obuhvaćaju iskolčenje trase, parkirališta i objekata prije početka izvođenja građevinskih radova. Stavka uključuje i izradu potrebne dokumentacije o obavljenom radu (elaborat iskolčenja), kao i sav potreban materijal, te troškove prijevoza vezanog uz ovaj rad.
  Obračun radova:
Obračun se vrši po kilometru trase.</t>
  </si>
  <si>
    <t>ODVODNJA</t>
  </si>
  <si>
    <t>C.   U zoni zahvata gdje postoje instalacije izvođač je obavezan u prisustvu nadzornog inženjera i vlasnika instalacija izvršiti pregled i otvaranje postojećih okana(šahti) ili izvršiti iskapanja radi utvrđivanja stvarnog položaja i dubine i postojećih instalacija i energetskih kabela uključivo i zatrpavanje rova po utvrđivanju položaja instalacija. Navedeni radovi moraju biti uključeni u jedinične cijene stavaka troškovnika i neće se posebno obračunavati.</t>
  </si>
  <si>
    <t>F.  Obračun se vrši prema stvarno izvedenim radovima na terenu i stvarnim količinama, a sukladno projektnom rješenju i kotama iz projekta.</t>
  </si>
  <si>
    <t xml:space="preserve">G. Cijena transporta materijala iz iskopa na trasi do mjesta ugradnje u nasipe na trasi uključena je u stavci iskopa. U stavku troškovnika za izradu ostalih nasipa treba uključiti cijenu dobave odgovarajućeg materijala i transport od pozajmišta ili mjesta nabave gotovog materijala do mjesta ugradnje, uključujući obvezu izvođača da pronađe pozajmište.
Odvoz neupotrebljivog materijala iz iskopa na odgovarajuću deponiju definiran je napomenom u točci E. </t>
  </si>
  <si>
    <t>H. Izvoditelj  je dužan održavati gradilište za vrijeme izvođenja radova (održavanje zelenila, vertikalne i horizontalne signalizacije i sve ostalo potrebno za sigurno odvijanje prometa). Izvoditelj je dužan nakon završetka svih radova urediti okoliš.</t>
  </si>
  <si>
    <t>PDV (25%):</t>
  </si>
  <si>
    <t>8.</t>
  </si>
  <si>
    <t xml:space="preserve">A. Radove predviđene ovim troškovnikom treba izvesti u skladu  sa "Općim tehničkim uvjetima za radove na cestama-OTU" i "Tehnički uvjeti za radove izvanrednog održavanja državnih cesta", te "Razrada tehničkih svojstava i zahtjeva za građevne proizvode za proizvodnju asfaltnih mješavina i za asfaltne slojeve kolnika-PTU1" kao i prema ostalim važećim propisima i pravilnicima. Uz redni broj stavke troškovnika upisana je i pripadajuća oznaka iz pojedinih Tehničkih uvjeta (pr. 1-03.1 za čišćenje). </t>
  </si>
  <si>
    <t>1-03.5</t>
  </si>
  <si>
    <t>B.  Geodetski radovi obnove iskolčenja trase i objekata (sva geodetska mjerenja kojima se podaci iz projekata prenose na teren u tijeku izvođenja, profiliranje, obnavljanje i održavanje iskolčenih oznaka na terenu za sve vrijeme građenja, odnosno do predaje građevine Naručitelju) moraju biti uključeni u jedinične cijene stavaka troškovnika i neće se posebno obračunavati.</t>
  </si>
  <si>
    <t>Izrada katastra izvedenog stanja.
Nakon završetka radova, izvođač je dužan napraviti katastar izvedenog stanja angažiranjem poduzeća specijaliziranog za takvu vrstu djelatnosti. Radove izvesti prema O.T.U. 1-02.6.
Obračun se vrši po dužnom metru trase.</t>
  </si>
  <si>
    <t>DN 200</t>
  </si>
  <si>
    <t>Ručni iskop uz postojeće instalacije.
Obračun se vrši po kubičnom metru stvarno 
izvršenog iskopa tla u sraslom stanju.</t>
  </si>
  <si>
    <t>Planiranje dna rova. 
Dno za rovove kolektora otpadne vode planirati s točnošću do 2 cm, prema prilozima iz projekta. Sve neravnine treba sasjeći, a dubine popuniti materijalom iz iskopa. 
Obračun se vrši po četvornom metru isplaniranog dna rova.</t>
  </si>
  <si>
    <t>Zatrpavanje rovova.
Nakon polaganja cijevi rovove treba zatrpati ispunom od miješanog materijala, veličine zrna do 64 mm. Zatrpavanje rovova se vrši do kote posteljice prometnice. Ova stavka obuhvaća i mehaničko zbijanje materijala ispune u slojevima od 30cm, sve prema O.T.U. 3-04.6.
Obračun se vrši po kubičnom metru ugrađenog materijala.</t>
  </si>
  <si>
    <t>BETONSKI I ARMIRANOBETONSKI RADOVI</t>
  </si>
  <si>
    <t>kom.</t>
  </si>
  <si>
    <t>BETONSKI I ARMIRANOBETONSKI RADOVI - UKUPNO:</t>
  </si>
  <si>
    <t>KANALIZACIJSKI RADOVI</t>
  </si>
  <si>
    <t>KANALIZACIJSKI RADOVI - UKUPNO:</t>
  </si>
  <si>
    <t>BRAVARSKI RADOVI</t>
  </si>
  <si>
    <t>BRAVARSKI RADOVI - UKUPNO:</t>
  </si>
  <si>
    <t>7.1.1.</t>
  </si>
  <si>
    <t>7.1.2.</t>
  </si>
  <si>
    <t>7.1.3.</t>
  </si>
  <si>
    <t>7.1.4.</t>
  </si>
  <si>
    <t>7.1.5.</t>
  </si>
  <si>
    <t>1.9.</t>
  </si>
  <si>
    <t xml:space="preserve">D.  Iskop materijala na trasi  obračunava se prema definiranim kategorijama uz napomenu da je izvođač dužan obići teren prilikom davanja ponude. Stavka obuhvaća široke i ostale iskope predviđene projektom, utovar u prijevozno sredstvo i odvoz materijala, te planiranje iskopanih površina prema zahtjevim iz projekta.
Pri iskopu treba voditi računa o postojećoj infrastrukturi tako da ne dođe do njenog oštećenja ili uništenja. Po potrebi neke iskope obavljati ručno pri čemu izvođač nema pravo na razliku u cijeni iskopa nastalu uslijed ovakovih izmjena. </t>
  </si>
  <si>
    <t>I.  Radove vezane za regulaciju prometa odnosno postavljanje i održavanje privremene prometne signalizacije za cijelo vrijeme trajanja radova, uz obvezu izrade potrebne projektne dokumentacije i ishođenje svih potrebnih suglasnosti na istu, snosi izvoditelj radova. Troškovi moraju biti uključeni u  jedinične cijene stavaka troškovnika i neće se posebno obračunavati.</t>
  </si>
  <si>
    <r>
      <t xml:space="preserve">E.  U svim stavkama troškovnika koje zahtijevaju odvoz viška materijala na odlagalište u jediničnoj cijeni uključen  je utovar u vozilo, prijevoz na deponiju, deponiranje, plaćanje taksi i ostalih davanja za korištenje deponije uključivo i obvezu pronalaska deponije. Sukladno </t>
    </r>
    <r>
      <rPr>
        <b/>
        <i/>
        <sz val="8"/>
        <rFont val="Arial"/>
        <family val="2"/>
        <charset val="238"/>
      </rPr>
      <t>Uredbi</t>
    </r>
    <r>
      <rPr>
        <b/>
        <sz val="8"/>
        <rFont val="Arial"/>
        <family val="2"/>
        <charset val="238"/>
      </rPr>
      <t xml:space="preserve"> o postupanju s viškom iskopa koji predstavlja mineralnu sirovinu(NN 109/11) jedinica lokalne samouprave treba odrediti lokaciju za odlaganje viška iskopa. Ovom Uredbom određuje se postupak, način utvrđivanja i prodaje, odnosno raspolaganja u druge svrhe mineralnim sirovinama iz viška iskopa nastalog prilikom građenja građevina koje se grade sukladno propisima o gradnji.</t>
    </r>
  </si>
  <si>
    <t>7.3.2.</t>
  </si>
  <si>
    <t>Uklanjanje drveća i panjeva Ø 10-40 cm.  Ovaj rad obuhvaća uklanjanje drveća i panjeva s odsijecanjem grana na dužine pogodne za prijevoz, čišćenje i uklanjanje sveg nepotrebnog materijala zaostalog nakon izvedenih radova.  Prijevoz i odlaganje debla i većih grana isključivo po nalogu investitora i projektanta. Odvoz ostalog otpadnog materijala je na deponiju uključivo pronalaženje deponije i plaćanje taksi i ostalih davanja za korištenje deponije. Izvedba, kontrola kakvoće i obračun prema navedenim OTU.
  Obračun radova:
Po po komadu uklonjenog stabla.</t>
  </si>
  <si>
    <t>Osiguranje i zaštita postojećih instalacija (struja, voda i telefon) koje prolaze na području zahvata (posebno  položeni 20kv kabel (4x(3xXHE 49A185/25 mm2) i zatečeni elektro ormarić.
Prije početka izvođenja radova potrebno izvršiti utvrđivanje postojanja, položaja i dubine postojećih podzemnih instalacija – izradom ”šliceva” ili rendgenskim snimanje postojećih instalacija. Ukoliko se rade "šlicevi" radom je obuhvaćena izrada iskopa u širini od ~1,00m i dužini od ~1,50m. Iskop će se vršiti uz prisutnost nadzornog inženjera i predstavnika komunalnog poduzeća do dubine od 0,80-1,20m radi utvrđivanja postojanja te stvarnog položaja i dubine postojećih instalacija. Radom je također obuhvaćeno i zatrpavanje rova po utvrđivanju položaja instalacija. Ukoliko bude neophodno, za izmještanje, potrebno je izraditi potrebnu projektnu dokumentaciju za pojedinu vrstu radova u suradnji sa vlasnicima  vodova sukladno posebnim uvjetima građenja vlasnika instalacije i uz njihov nadzor.
  Obračun radova:
Obračun se vrši po izvršenom radu, odnosno broju otkopanih mjesta.</t>
  </si>
  <si>
    <t>ODVODNJA OBORINSKE VODE</t>
  </si>
  <si>
    <t>6.1.1.</t>
  </si>
  <si>
    <t>6.2.1.</t>
  </si>
  <si>
    <t>3-04.1.</t>
  </si>
  <si>
    <t>2-07.</t>
  </si>
  <si>
    <t>6.2.3.</t>
  </si>
  <si>
    <t>6.2.4.</t>
  </si>
  <si>
    <t>3-04.2.1</t>
  </si>
  <si>
    <t>6.3.1.</t>
  </si>
  <si>
    <t>6.3.2.</t>
  </si>
  <si>
    <t>6.3.3.</t>
  </si>
  <si>
    <t>Uređenje betonskog dna kanala pred novoprojektiranim oknom/slivnikom. Dno se uređuje cementnom glazurom uz prethodno čišćenje otpadaka, raslinja i sl.</t>
  </si>
  <si>
    <t>6.4.1.</t>
  </si>
  <si>
    <t>3-04</t>
  </si>
  <si>
    <t>6.4.2.</t>
  </si>
  <si>
    <t>6.4.3.</t>
  </si>
  <si>
    <t xml:space="preserve">Nabava, doprema i ugradnja polipropilenskih orebrenih cijevi, kvalitete SN 8 sa spojnicama.
  Obračun radova:
Obračun po metru dužnom ugrađene cijevi. </t>
  </si>
  <si>
    <t>6.4.4.</t>
  </si>
  <si>
    <t xml:space="preserve">Nabava, doprema i ugradnja PEHD cijevi , kvalitete SN 8 . Cijevi se ugrađuju  kao  spoj slivnika na okno i za spajanje slivnika međusobno.
  Obračun radova:
Obračun po metru dužnom ugrađene cijevi. </t>
  </si>
  <si>
    <t>6.4.5.</t>
  </si>
  <si>
    <t>Priključivanje novog oborinskog kolektora na postojeći.
Rad obuhvaća sav potreban materijal i opremu, zapilavanje, brtvljenje, cijevi i sve potrebno kako bi se spoj izradio u skladu sa pravilima struke i važećim normama.</t>
  </si>
  <si>
    <t>6.4.6.</t>
  </si>
  <si>
    <t>Ispitivanje vodonepropusnosti kolektora i spojeva cijevi sa oknima. Sav rad na provjeri vodonepropusnosti do dobivanja uvjerenja o vodonepropusnosti građevine. U cijenu je uključen prethodni pregled i eventualno dodatno čišćenje te vizualni pregled funkcionalnosti, brtvljenje svih otvora i ispusta s provjerom, punjenje vodom te komisijsko mjerenje gubitaka vode prema OTU, pronalaženje uzroka eventualne propusnosti građevine i uklanjanje istih, te ponovna mjerenja do postizanja vodonepropusnosti. Izvedba, kontrola kakvoće i obračun prema OTU 3-05.7.</t>
  </si>
  <si>
    <t>ODVODNJA OBORINSKE VODE - UKUPNO:</t>
  </si>
  <si>
    <t xml:space="preserve">Nabava,  doprema i ugradnja  AB ploča (vijenca) i temelja iznad PP slivnika prema detalju iz projekta. Ploče su dimenzija 90x90 cm, debljine 15 cm, C25/30.  Na ploče se postavlja lijevanoželjezna rešetka  s okvirom.
Obračun po komadu ugrađenih ploča. </t>
  </si>
  <si>
    <t xml:space="preserve">Nabava,  doprema i ugradnja  AB ploča i temelja iznad PP okana prema detalju iz projekta. Izvode se betonom C25/30. Ploče su dimenzija 170x170 cm, debljine 15 cm sa otvorom promjera 60 cm. Temelji su širine 25 cm, debljine 15 cm. Na ploče se postavlja lijevanoželjezni poklopac s okvirom.
Obračun po komadu ugrađenih ploča. </t>
  </si>
  <si>
    <t>Iskop i planiranje rovova za polaganje oborinske kanalizacije sa proširenjima za revizijska okna (slivnike). Iskop se vrši od posteljice prometnice do dna rova u materijalu “A”, “B” i “C” kategorije mehaničkim putem. U cijenu je uračunato uklanjanje urušenog materijala, te ručno otkopavanje oko podzemnih instalacija. Iskopani materijal treba deponirati sa strane rova za kasnije zatrpavanje ili odvoženje na deponij. Iskopani materijal mora biti udaljen od ruba rova 1.0m (O.T.U. 3-04.1). U jediničnu cijenu su uračunata i sva miniranja, uklanjanje urušenog materijala i crpljenje podzemne vode. 
  Obračun radova:
Obračun se vrši po kubičnom metru stvarno 
izvršenog iskopa tla u sraslom stanju.</t>
  </si>
  <si>
    <t>Prijevoz na stalno odlagalište iskopanog i utovarenog materijala kategorije “A”, “B” i “C” na mjesto oporabe ili zbrinjavanja. Prijevoz do mjesta istovara s razastiranjem te potrebnim osiguranjem na gradilištu i javnim prometnicama.  Količina prevezenog materijala mjeri se u  kubičnim metrima iskopanog sraslog materijala prema projektu i stvarno prevezenog na određenu udaljenost. Izvedba, kontrola kakvoće i obračun prema OTU 2-07.</t>
  </si>
  <si>
    <t>Betoniranje podloge kanalizacijskih cijevi i uljevnog okna mršavim betonom C12/15 uz planiranje i dotjerivanje projektiranog nagiba. Debljina podloge prema prilozima u projektu. U cijenu je uključeno spravljanje, doprema i ugradnja betona, te kontrola kvalitete. 
  Obračun radova:
Po kubičnom metru ugrađenoga betona.</t>
  </si>
  <si>
    <t>Ugradnja dvostrukih slivnika (uključivo iskop) od PEHD DN 800, s kišnim rešetkama nosivosti 400 kN. Stavka obuhvaća iskop materijala uz svu potrebnu zaštitu stabilnosti jame (razupiranje, crpljenje vode, zbijanje), odlaganje iskopanog materijala, razastiranje, utovar i odvoz viška materijala na odlagalište te zatrpavanje materijalom iz iskopa. Podrazumijeva i sav prijevoz i rad na izradi podloge i obloge, izradu i dopremu te montažu slivnika, svih njegovih sastavnih dijelova, materijala i pribora, nabavu i ugradnju okvira i slivne rešetke, antikorozivnu zaštitu bravarske opreme, izvedbu spojeva sa cjevi te sav rad i materijal na postizanju i ispitivanju vodonepropusnosti. Slivnici se izvode sa taložnicom i AB pločom, u svemu prema projektu. Obračun po komadu potpuno izvedenog slivnika.</t>
  </si>
  <si>
    <t>Okna visine do 2 m - priključak DN 300 mm</t>
  </si>
  <si>
    <t>7.3.3.</t>
  </si>
  <si>
    <t>7.3.4.</t>
  </si>
  <si>
    <t>FEKALNA KANALIZACIJA - UKUPNO:</t>
  </si>
  <si>
    <t>FEKALNA KANALIZACIJA</t>
  </si>
  <si>
    <t>Iskop i planiranje rovova za polaganje fekalne kanalizacije sa proširenjima za revizijska okna (slivnike). Iskop se vrši od posteljice prometnice do dna rova u materijalu “A”, “B” i “C” kategorije mehaničkim putem. U cijenu je uračunato uklanjanje urušenog materijala, te ručno otkopavanje oko podzemnih instalacija. Iskopani materijal treba deponirati sa strane rova za kasnije zatrpavanje ili odvoženje na deponij. Iskopani materijal mora biti udaljen od ruba rova 1.0m (O.T.U. 3-04.1). U jediničnu cijenu su uračunata i sva miniranja, uklanjanje urušenog materijala i crpljenje podzemne vode. 
  Obračun radova:
Obračun se vrši po kubičnom metru stvarno 
izvršenog iskopa tla u sraslom stanju.</t>
  </si>
  <si>
    <t>Izrada podloge ispod kanalizacijskih cijevi, okana i slivnika i obloge minimalni 10 cm ispod cijevi i 40 cm iznad tjemena i oko cijevi.
Podloga se izrađuje od nevezanog kamenog materijala veličine zrna do 16 mm. Zatrpavanje izvršiti u slojevima od 10 cm visine, uz lagano nabijanje i polijevanje. Podloge treba izraditi u debljini prema prilogu iz projekta. Rad obuhvaća nabavu, dopremu i ugradnju materijala. 
Obračun se vrši po kubičnom metru ugrađenog materijala.</t>
  </si>
  <si>
    <t xml:space="preserve">Nabava, doprema i ugradnja okana od polipropilena D=800mm (sa integriranim polipropilenskim gazištima  i ugrađenim naglavcima na mjestima priključaka). Okno se izvodi od PP cijevi kvalitete SN 8. Otvor okna se pokriva armiranobetonskom pločom sa temeljom. Iznad ploče postavlja se lijevanoželjezni poklopac. Ploča, temelj i poklopac nisu ukjlučeni u cijeni okna.
  Obračun radova:
Obračun po komadu ugrađenog okna.                         </t>
  </si>
  <si>
    <t xml:space="preserve">Nabava, doprema i ugradnja okana od polipropilena DN 800 (sa integriranim polipropilenskim gazištima  i ugrađenim naglavcima na mjestima priključaka). Okno se izvodi od PP cijevi kvalitete SN 8. Otvor okna se pokriva armiranobetonskom pločom sa temeljom. Iznad ploče postavlja se lijevanoželjezni poklopac. Ploča, temelj i poklopac nisu ukjlučeni u cijeni okna.
  Obračun radova:
Obračun po komadu ugrađenog okna.                         </t>
  </si>
  <si>
    <t>6.2.2.</t>
  </si>
  <si>
    <t>6.2.5.</t>
  </si>
  <si>
    <t>6.3.4.</t>
  </si>
  <si>
    <t>6.4.7.</t>
  </si>
  <si>
    <t>6.4.8.</t>
  </si>
  <si>
    <t xml:space="preserve">Nabava, doprema i ugradnja montažnih PEHD okana za prekid pada od PEHD D=800mm (sa integriranim polipropilenskim gazištima  i ugrađenim naglavcima na mjestima priključaka). Okno se izvodi od PP cijevi kvalitete SN 8. Otvor okna se pokriva armiranobetonskom pločom sa temeljom. Iznad ploče postavlja se lijevanoželjezni poklopac. Ploča, temelj i poklopac nisu ukjlučeni u cijeni okna.
  Obračun radova:
Obračun po komadu ugrađenog okna.                         </t>
  </si>
  <si>
    <t>Okna visine do 2 m - priključak DN 200 mm</t>
  </si>
  <si>
    <t>Priključivanje novog fekalnog kolektora na postojeći.
Rad obuhvaća sav potreban materijal i opremu, zapilavanje, brtvljenje, cijevi i sve potrebno kako bi se spoj izradio u skladu sa pravilima struke i važećim normama.</t>
  </si>
  <si>
    <t xml:space="preserve">Nabava, doprema i ugradnja kompletnih (uključivo betonsku ploču i poklopac) montažnih uličnih slivnika od PEHD cijevi DN 500mm iz jednog komada. Slivnik se naslanja na betonsku ploču C16/20, debljine 15cm na podlozi debljine 15cm od betona C16/20. Otvor slivnika se pokriva armirano-betonskom pločom dimenzija 90x90cm sa otvorom na koju se stavlja kanalizacijska rešetka i okvir 400/400mm za opterećenje 25 t. Odvodnja iz slivnika vrši se PEHD cijevima D=250mm.
  Obračun radova:
Obračun po komadu ugrađenog slivnika. </t>
  </si>
  <si>
    <t xml:space="preserve">Ugradnja tangencijalnih revizijskih okana od poliestera (GPR) DN 800 mm, prema HRN EN 14364:2008, sa Ijestvama, s oblikovanom kinetom od poliestera, s priključcima definiranim u iskazu revizijskih okana (promjer i visina vertikalne cijevi, promjer, položaj i visina priključaka) prema zadanoj shemi projektanta ili proizvođača, uključivo s obradom spojnica/sljubnica. Cijev od kojeg je proizvedeno revizijsko okno mora imati unutarnji zaštitni sloj od čistog poliestera bez punila i staklenih vlakna debljine od minimalno 1 mm, radi pojačane otpornosti na abraziju i kemikalije, kako bi se produžio vijeka korištenja i smanjili troškovi održavanja. Okno se postavlja na betonsku temeljnu ploču okna (posebna stavka). Tijelo okna se pokriva armirano-betonskom pokrovnom pločom osiguranom od pomicanja te armirano-betonskim prstenom za izjednačenja.  Izvedba, kontrola kakvoće i obračun prema OTU 3-04.4.3.
 Obračun radova:
Obračun po komadu ugrađenog tangencijalnog okna.                      </t>
  </si>
  <si>
    <t>6.2.6.</t>
  </si>
  <si>
    <t>VODOVOD</t>
  </si>
  <si>
    <t>Izrada katastra izvedenog stanja.
Nakon završetka radova, izvođač je dužan napraviti katastar izvedenog stanja angažiranjem poduzeća specijaliziranog za takvu vrstu djelatnosti. 
Radove izvesti prema O.T.U. 1-02.6.
Obračun se vrši po dužnom metru trase.</t>
  </si>
  <si>
    <t>DN 110</t>
  </si>
  <si>
    <t>Planiranje dna rova. 
Dno za rovove vodovoda planirati s točnošću do 2 cm, prema prilozima iz projekta. Sve neravnine treba sasjeći, a dubine popuniti materijalom iz iskopa. 
Obračun se vrši po četvornom metru isplaniranog dna rova.</t>
  </si>
  <si>
    <t>Izrada tamponskog sloja ispod okna ogranka  kamenim materijalom veličine zrna do 64 mm,debljine 15 cm. . Podloge treba izraditi u debljini prema prilogu iz projekta. Rad obuhvaća nabavu, dopremu i ugradnju materijala. 
Obračun se vrši po kubičnom metru ugrađenog materijala.</t>
  </si>
  <si>
    <t>Zatrpavanje rovova.
Nakon polaganja cijevirovove treba zatrpati ispunom od miješanog materijala, veličine zrna do 64 mm. Zatrpavanje rovova se vrši do kote posteljice prometnice. Ova stavka obuhvaća i mehaničko zbijanje materijala ispune u slojevima od 30cm, sve prema O.T.U. 3-04.6.
Obračun se vrši po kubičnom metru ugrađenog materijala.</t>
  </si>
  <si>
    <t xml:space="preserve">Betoniranje blokova osiguranja horizontalnih i vertikalnih krivina PEHD cjevovoda  i betonskih blokova u oknu ogranka, položaja i dimenzija prema nacrtima, kao i podloge ispod okna. Betoniranje vršiti betonom C 16/20, prije tlačne probe. Cijevi poslije betoniranja očistiti . U stavci uračunati svu potrebnu oplatu.
Obračun po m3 ugrađenog betona </t>
  </si>
  <si>
    <t>Izrada dna, zidova  i ploče ab okana , betonom C30/37 u dvostranoj oplati. U cijenu je uključena izrada oplate, dobava, doprema, spravljanje i ugradnja betona, zaštita i njega betona, kontrola kvalitete i zbijenosti betona, skidanje oplate i odstranjivanje otpadaka. Sve izvesti prema O.T.U. 3-04.4.1.
Obračun po kubičnom metru ugrađenog betona.</t>
  </si>
  <si>
    <t xml:space="preserve">Armiranje dna, zidova i pločâ vodovodnih okana armaturom B500B. U cijenu je uključena nabava, siječenje, savijanje, doprema, sklapanje i vezivanje armature. Ovdje se daje samo procjena količina radova. Konačne količine će biti dane u izvedbenom projektu. Sve treba izvesti prema O.T.U. 3-05.5.
Obračun se vrši po kilogramu ugrađene armature. 
</t>
  </si>
  <si>
    <t>Izrada bunarića od opeke za oslonac kapa zasuna sa ugradbenom garniturom.
Obračun po komadu izrađenog bunarića.</t>
  </si>
  <si>
    <t>Nabava, doprema, raznošenje duž rova i ugradnja PEHD vodovodnih cijevi , PE 100 za dozvoljeni radni tlak PFA 10 bara 
Obračun po m ugrađenih cijevi.</t>
  </si>
  <si>
    <t>DN 90</t>
  </si>
  <si>
    <t>Nabava, doprema i ugradnja ductil fazonskih komada za dozvoljeni radni tlak PFA 10 bara s vijcima i brtvama. Fazonski komadi iznutra moraju biti obloženi cementnim mortom, a izvana bitumenskim zaštitnim slojem ili epoksidnim prahom, sve po normi DIN EN 545. Fazonski komadi moraju biti izvedeni , naglavak za utični spoj TYTON  uključujući brtvu od EPDM, prirubnice moraju biti PFA 10 bara za spoj, plosnata brtva od EPDM  sa čeličnim uloškom G-ST, vijak odgovarajućih dimenzija s maticom  U-podloškom . Komadi moraju imati atest za pitku vodu, moraju biti izrađeni od modularnog lijeva GGG.
Obračun po kg ugrađenih komada.</t>
  </si>
  <si>
    <r>
      <t xml:space="preserve">Nabava, doprema i montaža armatura, s vijcima i brtvama. Armature moraju odgovarati DIN 32230-4 za pitku vodu i biti izvedene za prirubnički spoj za dozvoljeni radni tlak PFA 10 bara. Sve armature moraju biti izrađene od nodularnog lijeva GGG.
Armature izvana i iznutra moraju biti zaštičene epoksidnim prahom min. debljine nanosa 250 </t>
    </r>
    <r>
      <rPr>
        <sz val="8"/>
        <rFont val="Arial"/>
        <family val="2"/>
        <charset val="238"/>
      </rPr>
      <t>µm s KTW atestom za pitku vodu. Vijčani materijal i brtve moraju biti uključeni u cijenu armatura.
Obračun po kom armature.</t>
    </r>
  </si>
  <si>
    <t>- za  radni tlak 10 bara.</t>
  </si>
  <si>
    <t>a) Eliptični zasun s  ugradnom garniturom</t>
  </si>
  <si>
    <t>DN 80, Rd=1.00</t>
  </si>
  <si>
    <t>b) Nadzemni hidrant s lomljivim stubom</t>
  </si>
  <si>
    <t>c) Eliptični zasun s  kotačem DN 100 mm</t>
  </si>
  <si>
    <t>d) Montažno-demontažni komad DN 100 mm</t>
  </si>
  <si>
    <t>Izrada spoja na postojeći vodovod od PEHD cijevi DN 110 mm.  
Obračun po komadu izvedenih spojeva.</t>
  </si>
  <si>
    <t>Dobava , doprema i ugradnja tuljaka od PEHD cijevi  za dozvoljeni radni tlak 10 bara.  
Obračun po komadu ugrađenih tuljaka.</t>
  </si>
  <si>
    <t>Dobava , doprema i ugradnja slobodnih prirubnica DN 100 mm za dozvoljeni radni tlak 10 bara.  
Obračun po komadu ugrađenih slobodnih prirubnica.</t>
  </si>
  <si>
    <t>Dobava , doprema i ugradnja fazonskih komada od PEHD-a za dozvoljeni radni tlak 10 bara.  
Obračun po komadu ugrađenih fazonskih komada.</t>
  </si>
  <si>
    <t>koljeno DN 90</t>
  </si>
  <si>
    <t>T ogranak DN 90/90</t>
  </si>
  <si>
    <t xml:space="preserve">Tlačna proba montiranog cjevovoda PFA 10 bara pomoću vode pod odgovarajućim  probnim tlakom. Prije punjenja cjevovoda vodom izraditi betonska ukrućenja na svim krivinama, te zatrpati cjevovod osim spojeva. Prilikom ispitivanja zabranjuje se svaki rad u rovu. Punjenje cijevi izvesti polagano da zrak iz cijevi nesmetano izađe. 
Obračun po m ispitanog vodovoda.
</t>
  </si>
  <si>
    <t>Dezinfekcija i ispiranje montiranog cjevovoda nakon izvršene uspješne tlačne probe, a prije puštanja u pogon. U cijenu uključena i nabavka vode.
Obračun po m' dezinficirane i isprane cijevi.</t>
  </si>
  <si>
    <t>VODOVODNI RADOVI - UKUPNO:</t>
  </si>
  <si>
    <t xml:space="preserve">Nabava, doprema i postavljanje lijevano željeznih poklopaca s okvirom  600x600mm, nosivosti 400 kN koji se postavljaju nad otvorom okna ogranka. 
Radove izvesti prema O.T.U. 3-04.4.4.
Obračun po komadu ugrađenog poklopca.
</t>
  </si>
  <si>
    <t xml:space="preserve">Nabava, doprema i postavljanje lijevano željeznih kapa za zasun s ugradbenom garniturom iznad bunarića . 
Obračun po komadu ugrađenih kapa.
</t>
  </si>
  <si>
    <t>8</t>
  </si>
  <si>
    <t>8.1.1</t>
  </si>
  <si>
    <t>8.2.</t>
  </si>
  <si>
    <t>8.2.1.</t>
  </si>
  <si>
    <t>8.2.2.</t>
  </si>
  <si>
    <t>Izrada podloge ispod vodovodnih cijevi i obloge 30 cm iznad tjemena i oko cijevi.
Podloga se izrađuje od nevezanog kamenog materijala veličine zrna do 8 mm. Podloge treba izraditi u debljini prema prilogu iz projekta. Rad obuhvaća nabavu, dopremu i ugradnju materijala.
Obračun se vrši po kubičnom metru ugrađenog materijala.</t>
  </si>
  <si>
    <t>Iskop rovova za polaganje vodovodne cijevi . 
Cijena iskopa  jedinstvena je za sve kategorije materijala.  Rad obuhvaća sva eventualno potrebna miniranja, uklanjanje urušenog materijala, ručno otkopavanje oko podzemnih instalacija i crpljenje podzemne vode ukoliko je to potrebno. 
Iskopani materijal deponirati sa strane rova za kasnije zatrpavanje ili odvoženje na deponiju. Iskopani materijal mora biti udaljen od ruba rova 1.0m.  U jediničnoj cijeni iskopa uključen je utovar viška materijala u vozilo, prijevoz na deponiju i deponiranje, plaćanje taksi i ostalih davanja za korištenje deponije, uključujući obvezu izvođača da pronađe deponiju.
Obračun se vrši po kubičnom metru stvarno 
izvršenog iskopa tla u sraslom stanju.</t>
  </si>
  <si>
    <t>8.2.3.</t>
  </si>
  <si>
    <t>8.2.4.</t>
  </si>
  <si>
    <t>8.2.5.</t>
  </si>
  <si>
    <t>8.3.</t>
  </si>
  <si>
    <t>8.3.1.</t>
  </si>
  <si>
    <t>8.3.2.</t>
  </si>
  <si>
    <t>8.3.3.</t>
  </si>
  <si>
    <t>ZANATSKI RADOVI</t>
  </si>
  <si>
    <t>ZANATSKI RADOVI - UKUPNO:</t>
  </si>
  <si>
    <t>VODOVODNI RADOVI</t>
  </si>
  <si>
    <t>VODOVOD - UKUPNO:</t>
  </si>
  <si>
    <t>8.4.</t>
  </si>
  <si>
    <t>8.4.1,</t>
  </si>
  <si>
    <t>8.5.</t>
  </si>
  <si>
    <t>8.5.1.</t>
  </si>
  <si>
    <t>8.5.2.</t>
  </si>
  <si>
    <t>8.5.3.</t>
  </si>
  <si>
    <t>8.5.4.</t>
  </si>
  <si>
    <t>8.5.6.</t>
  </si>
  <si>
    <t>8.5.7.</t>
  </si>
  <si>
    <t>8.5.8.</t>
  </si>
  <si>
    <t>8.5.9.</t>
  </si>
  <si>
    <t>8.5.10.</t>
  </si>
  <si>
    <t>8.6.</t>
  </si>
  <si>
    <t>8.6.1.</t>
  </si>
  <si>
    <t>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</si>
</sst>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kn&quot;"/>
    <numFmt numFmtId="165" formatCode="#,##0.00\ [$kn-41A]"/>
  </numFmts>
  <fonts count="30" x14ac:knownFonts="1">
    <font>
      <sz val="10"/>
      <name val="Arial"/>
      <charset val="238"/>
    </font>
    <font>
      <sz val="10"/>
      <name val="Arial"/>
      <family val="2"/>
      <charset val="238"/>
    </font>
    <font>
      <sz val="8"/>
      <name val="Arial"/>
      <family val="2"/>
    </font>
    <font>
      <vertAlign val="superscript"/>
      <sz val="8"/>
      <name val="Arial"/>
      <family val="2"/>
    </font>
    <font>
      <b/>
      <sz val="8"/>
      <name val="Arial"/>
      <family val="2"/>
    </font>
    <font>
      <b/>
      <sz val="10"/>
      <name val="Arial"/>
      <family val="2"/>
    </font>
    <font>
      <b/>
      <sz val="14"/>
      <name val="Arial"/>
      <family val="2"/>
    </font>
    <font>
      <b/>
      <sz val="12"/>
      <name val="Arial"/>
      <family val="2"/>
    </font>
    <font>
      <b/>
      <sz val="12"/>
      <name val="Arial CE"/>
      <family val="2"/>
      <charset val="238"/>
    </font>
    <font>
      <sz val="12"/>
      <name val="Arial CE"/>
      <family val="2"/>
      <charset val="238"/>
    </font>
    <font>
      <sz val="8"/>
      <name val="Arial"/>
      <family val="2"/>
      <charset val="238"/>
    </font>
    <font>
      <sz val="8"/>
      <color indexed="10"/>
      <name val="Arial"/>
      <family val="2"/>
      <charset val="238"/>
    </font>
    <font>
      <vertAlign val="superscript"/>
      <sz val="8"/>
      <name val="Arial"/>
      <family val="2"/>
      <charset val="238"/>
    </font>
    <font>
      <b/>
      <sz val="8"/>
      <name val="Arial"/>
      <family val="2"/>
      <charset val="238"/>
    </font>
    <font>
      <b/>
      <sz val="10"/>
      <name val="Arial"/>
      <family val="2"/>
      <charset val="238"/>
    </font>
    <font>
      <sz val="10"/>
      <name val="Arial"/>
      <family val="2"/>
      <charset val="238"/>
    </font>
    <font>
      <b/>
      <sz val="14"/>
      <name val="Arial"/>
      <family val="2"/>
      <charset val="238"/>
    </font>
    <font>
      <b/>
      <sz val="10"/>
      <name val="Arial CE"/>
      <family val="2"/>
      <charset val="238"/>
    </font>
    <font>
      <b/>
      <sz val="12"/>
      <color indexed="9"/>
      <name val="Arial CE"/>
      <family val="2"/>
      <charset val="238"/>
    </font>
    <font>
      <b/>
      <i/>
      <sz val="14"/>
      <name val="Arial CE"/>
      <charset val="238"/>
    </font>
    <font>
      <b/>
      <i/>
      <sz val="8"/>
      <name val="Arial"/>
      <family val="2"/>
      <charset val="238"/>
    </font>
    <font>
      <sz val="10"/>
      <name val="Arial CE"/>
      <charset val="238"/>
    </font>
    <font>
      <b/>
      <sz val="10"/>
      <color indexed="8"/>
      <name val="Arial"/>
      <family val="2"/>
    </font>
    <font>
      <b/>
      <sz val="8"/>
      <color indexed="8"/>
      <name val="Arial"/>
      <family val="2"/>
      <charset val="238"/>
    </font>
    <font>
      <sz val="8"/>
      <name val="Arial CE"/>
      <family val="2"/>
      <charset val="238"/>
    </font>
    <font>
      <b/>
      <sz val="10"/>
      <color indexed="10"/>
      <name val="Arial"/>
      <family val="2"/>
      <charset val="238"/>
    </font>
    <font>
      <sz val="9"/>
      <name val="Calibri"/>
      <family val="2"/>
      <charset val="238"/>
    </font>
    <font>
      <b/>
      <sz val="8"/>
      <name val="Arial CE"/>
      <family val="2"/>
      <charset val="238"/>
    </font>
    <font>
      <sz val="10"/>
      <name val="Arial"/>
      <family val="2"/>
      <charset val="238"/>
    </font>
    <font>
      <b/>
      <sz val="8"/>
      <color rgb="FFFF0000"/>
      <name val="Arial"/>
      <family val="2"/>
      <charset val="238"/>
    </font>
  </fonts>
  <fills count="11">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44"/>
        <bgColor indexed="64"/>
      </patternFill>
    </fill>
    <fill>
      <patternFill patternType="solid">
        <fgColor indexed="52"/>
        <bgColor indexed="64"/>
      </patternFill>
    </fill>
    <fill>
      <patternFill patternType="solid">
        <fgColor indexed="26"/>
        <bgColor indexed="64"/>
      </patternFill>
    </fill>
    <fill>
      <patternFill patternType="solid">
        <fgColor indexed="51"/>
        <bgColor indexed="64"/>
      </patternFill>
    </fill>
    <fill>
      <patternFill patternType="solid">
        <fgColor indexed="17"/>
        <bgColor indexed="64"/>
      </patternFill>
    </fill>
    <fill>
      <patternFill patternType="solid">
        <fgColor theme="0"/>
        <bgColor indexed="64"/>
      </patternFill>
    </fill>
    <fill>
      <patternFill patternType="solid">
        <fgColor rgb="FFFFFF99"/>
        <bgColor indexed="64"/>
      </patternFill>
    </fill>
  </fills>
  <borders count="3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
    <xf numFmtId="0" fontId="0" fillId="2" borderId="0"/>
    <xf numFmtId="0" fontId="1" fillId="0" borderId="0" applyNumberFormat="0" applyFill="0" applyBorder="0" applyAlignment="0" applyProtection="0"/>
    <xf numFmtId="0" fontId="15" fillId="3" borderId="0" applyNumberFormat="0" applyFont="0" applyBorder="0" applyAlignment="0" applyProtection="0"/>
    <xf numFmtId="0" fontId="1" fillId="4" borderId="0" applyNumberFormat="0" applyFont="0" applyBorder="0" applyAlignment="0" applyProtection="0">
      <protection locked="0"/>
    </xf>
    <xf numFmtId="0" fontId="2" fillId="2" borderId="0" applyNumberFormat="0" applyFont="0" applyBorder="0" applyAlignment="0" applyProtection="0"/>
  </cellStyleXfs>
  <cellXfs count="232">
    <xf numFmtId="0" fontId="0" fillId="2" borderId="0" xfId="0"/>
    <xf numFmtId="0" fontId="0" fillId="4" borderId="0" xfId="3" applyFont="1" applyProtection="1"/>
    <xf numFmtId="0" fontId="2" fillId="2" borderId="0" xfId="4" applyFont="1"/>
    <xf numFmtId="0" fontId="2" fillId="2" borderId="0" xfId="4" applyFont="1" applyBorder="1"/>
    <xf numFmtId="0" fontId="2" fillId="2" borderId="0" xfId="4" applyFont="1" applyAlignment="1">
      <alignment horizontal="right"/>
    </xf>
    <xf numFmtId="2" fontId="2" fillId="2" borderId="0" xfId="4" applyNumberFormat="1" applyFont="1" applyAlignment="1">
      <alignment horizontal="right"/>
    </xf>
    <xf numFmtId="4" fontId="2" fillId="2" borderId="0" xfId="4" applyNumberFormat="1" applyFont="1" applyAlignment="1">
      <alignment horizontal="right"/>
    </xf>
    <xf numFmtId="0" fontId="11" fillId="2" borderId="0" xfId="4" applyFont="1"/>
    <xf numFmtId="2" fontId="2" fillId="2" borderId="0" xfId="4" applyNumberFormat="1" applyFont="1"/>
    <xf numFmtId="2" fontId="11" fillId="2" borderId="0" xfId="4" applyNumberFormat="1" applyFont="1" applyAlignment="1">
      <alignment horizontal="right"/>
    </xf>
    <xf numFmtId="0" fontId="2" fillId="0" borderId="0" xfId="4" applyFont="1" applyFill="1" applyBorder="1" applyAlignment="1">
      <alignment horizontal="right"/>
    </xf>
    <xf numFmtId="0" fontId="2" fillId="0" borderId="3" xfId="4" applyFont="1" applyFill="1" applyBorder="1" applyAlignment="1">
      <alignment horizontal="right"/>
    </xf>
    <xf numFmtId="0" fontId="13" fillId="0" borderId="3" xfId="4" applyFont="1" applyFill="1" applyBorder="1" applyAlignment="1">
      <alignment horizontal="left" vertical="top"/>
    </xf>
    <xf numFmtId="0" fontId="2" fillId="0" borderId="3" xfId="4" applyFont="1" applyFill="1" applyBorder="1" applyAlignment="1">
      <alignment horizontal="justify" vertical="top" wrapText="1"/>
    </xf>
    <xf numFmtId="2" fontId="2" fillId="0" borderId="3" xfId="4" applyNumberFormat="1" applyFont="1" applyFill="1" applyBorder="1" applyAlignment="1">
      <alignment horizontal="right"/>
    </xf>
    <xf numFmtId="2" fontId="2" fillId="0" borderId="0" xfId="4" applyNumberFormat="1" applyFont="1" applyFill="1" applyBorder="1" applyAlignment="1">
      <alignment horizontal="right"/>
    </xf>
    <xf numFmtId="0" fontId="2" fillId="0" borderId="0" xfId="4" applyFont="1" applyFill="1" applyBorder="1" applyAlignment="1">
      <alignment horizontal="justify" vertical="top" wrapText="1"/>
    </xf>
    <xf numFmtId="1" fontId="2" fillId="0" borderId="3" xfId="4" applyNumberFormat="1" applyFont="1" applyFill="1" applyBorder="1" applyAlignment="1">
      <alignment horizontal="right"/>
    </xf>
    <xf numFmtId="0" fontId="13" fillId="0" borderId="4" xfId="4" applyFont="1" applyFill="1" applyBorder="1" applyAlignment="1">
      <alignment horizontal="left" vertical="top"/>
    </xf>
    <xf numFmtId="0" fontId="5" fillId="4" borderId="5" xfId="4" quotePrefix="1" applyFont="1" applyFill="1" applyBorder="1" applyAlignment="1">
      <alignment horizontal="left" vertical="center"/>
    </xf>
    <xf numFmtId="0" fontId="5" fillId="4" borderId="6" xfId="4" applyFont="1" applyFill="1" applyBorder="1" applyAlignment="1">
      <alignment horizontal="left" vertical="center"/>
    </xf>
    <xf numFmtId="0" fontId="5" fillId="4" borderId="6" xfId="4" applyFont="1" applyFill="1" applyBorder="1" applyAlignment="1">
      <alignment horizontal="right" vertical="center"/>
    </xf>
    <xf numFmtId="2" fontId="5" fillId="4" borderId="6" xfId="4" applyNumberFormat="1" applyFont="1" applyFill="1" applyBorder="1" applyAlignment="1">
      <alignment horizontal="right" vertical="center"/>
    </xf>
    <xf numFmtId="4" fontId="5" fillId="4" borderId="7" xfId="4" applyNumberFormat="1" applyFont="1" applyFill="1" applyBorder="1" applyAlignment="1">
      <alignment horizontal="right" vertical="center"/>
    </xf>
    <xf numFmtId="0" fontId="5" fillId="3" borderId="6" xfId="4" applyFont="1" applyFill="1" applyBorder="1" applyAlignment="1">
      <alignment horizontal="right" vertical="center"/>
    </xf>
    <xf numFmtId="2" fontId="5" fillId="3" borderId="6" xfId="4" applyNumberFormat="1" applyFont="1" applyFill="1" applyBorder="1" applyAlignment="1">
      <alignment horizontal="right" vertical="center"/>
    </xf>
    <xf numFmtId="0" fontId="5" fillId="3" borderId="5" xfId="4" applyFont="1" applyFill="1" applyBorder="1" applyAlignment="1">
      <alignment horizontal="center" vertical="center"/>
    </xf>
    <xf numFmtId="0" fontId="4" fillId="5" borderId="9" xfId="4" applyFont="1" applyFill="1" applyBorder="1" applyAlignment="1">
      <alignment horizontal="center" vertical="center"/>
    </xf>
    <xf numFmtId="0" fontId="4" fillId="5" borderId="10" xfId="4" applyFont="1" applyFill="1" applyBorder="1" applyAlignment="1">
      <alignment horizontal="center" vertical="center"/>
    </xf>
    <xf numFmtId="0" fontId="4" fillId="5" borderId="11" xfId="4" applyFont="1" applyFill="1" applyBorder="1" applyAlignment="1">
      <alignment horizontal="center" vertical="center"/>
    </xf>
    <xf numFmtId="2" fontId="4" fillId="5" borderId="10" xfId="4" applyNumberFormat="1" applyFont="1" applyFill="1" applyBorder="1" applyAlignment="1">
      <alignment horizontal="center" vertical="center"/>
    </xf>
    <xf numFmtId="4" fontId="4" fillId="5" borderId="12" xfId="4" applyNumberFormat="1" applyFont="1" applyFill="1" applyBorder="1" applyAlignment="1">
      <alignment horizontal="center" vertical="center"/>
    </xf>
    <xf numFmtId="0" fontId="14" fillId="0" borderId="0" xfId="2" applyFont="1" applyFill="1" applyAlignment="1">
      <alignment horizontal="center" vertical="center"/>
    </xf>
    <xf numFmtId="0" fontId="16" fillId="0" borderId="0" xfId="2" applyFont="1" applyFill="1" applyAlignment="1">
      <alignment horizontal="center"/>
    </xf>
    <xf numFmtId="165" fontId="2" fillId="0" borderId="0" xfId="4" applyNumberFormat="1" applyFont="1" applyFill="1" applyBorder="1" applyAlignment="1">
      <alignment horizontal="right"/>
    </xf>
    <xf numFmtId="165" fontId="2" fillId="0" borderId="3" xfId="4" applyNumberFormat="1" applyFont="1" applyFill="1" applyBorder="1" applyAlignment="1">
      <alignment horizontal="right"/>
    </xf>
    <xf numFmtId="165" fontId="5" fillId="3" borderId="6" xfId="4" applyNumberFormat="1" applyFont="1" applyFill="1" applyBorder="1" applyAlignment="1">
      <alignment horizontal="right" vertical="center"/>
    </xf>
    <xf numFmtId="165" fontId="5" fillId="3" borderId="7" xfId="4" applyNumberFormat="1" applyFont="1" applyFill="1" applyBorder="1" applyAlignment="1">
      <alignment horizontal="right" vertical="center"/>
    </xf>
    <xf numFmtId="49" fontId="4" fillId="5" borderId="10" xfId="4" applyNumberFormat="1" applyFont="1" applyFill="1" applyBorder="1" applyAlignment="1">
      <alignment horizontal="center" vertical="center"/>
    </xf>
    <xf numFmtId="49" fontId="5" fillId="4" borderId="5" xfId="4" quotePrefix="1" applyNumberFormat="1" applyFont="1" applyFill="1" applyBorder="1" applyAlignment="1">
      <alignment horizontal="center" vertical="center"/>
    </xf>
    <xf numFmtId="49" fontId="4" fillId="0" borderId="3" xfId="4" quotePrefix="1" applyNumberFormat="1" applyFont="1" applyFill="1" applyBorder="1" applyAlignment="1">
      <alignment horizontal="center" vertical="top" wrapText="1"/>
    </xf>
    <xf numFmtId="49" fontId="5" fillId="3" borderId="6" xfId="4" applyNumberFormat="1" applyFont="1" applyFill="1" applyBorder="1" applyAlignment="1">
      <alignment horizontal="center" vertical="center"/>
    </xf>
    <xf numFmtId="49" fontId="4" fillId="2" borderId="0" xfId="4" applyNumberFormat="1" applyFont="1" applyAlignment="1">
      <alignment horizontal="center" vertical="top"/>
    </xf>
    <xf numFmtId="49" fontId="4" fillId="2" borderId="0" xfId="4" applyNumberFormat="1" applyFont="1" applyAlignment="1">
      <alignment horizontal="center"/>
    </xf>
    <xf numFmtId="0" fontId="4" fillId="0" borderId="3" xfId="4" quotePrefix="1" applyFont="1" applyFill="1" applyBorder="1" applyAlignment="1">
      <alignment horizontal="center" vertical="top" wrapText="1"/>
    </xf>
    <xf numFmtId="0" fontId="2" fillId="0"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2" fillId="0" borderId="1" xfId="0" applyFont="1" applyFill="1" applyBorder="1" applyAlignment="1">
      <alignment horizontal="justify" vertical="top" wrapText="1"/>
    </xf>
    <xf numFmtId="0" fontId="2" fillId="0" borderId="0" xfId="0" applyFont="1" applyFill="1" applyBorder="1" applyAlignment="1">
      <alignment horizontal="justify" vertical="top" wrapText="1"/>
    </xf>
    <xf numFmtId="0" fontId="13" fillId="0" borderId="3" xfId="0" applyFont="1" applyFill="1" applyBorder="1" applyAlignment="1">
      <alignment horizontal="left" vertical="top"/>
    </xf>
    <xf numFmtId="0" fontId="2" fillId="0" borderId="3" xfId="0" applyFont="1" applyFill="1" applyBorder="1" applyAlignment="1">
      <alignment horizontal="right"/>
    </xf>
    <xf numFmtId="0" fontId="13" fillId="0" borderId="1" xfId="0" applyFont="1" applyFill="1" applyBorder="1" applyAlignment="1">
      <alignment horizontal="left" vertical="top"/>
    </xf>
    <xf numFmtId="0" fontId="2" fillId="0" borderId="1" xfId="0" applyFont="1" applyFill="1" applyBorder="1" applyAlignment="1">
      <alignment horizontal="right"/>
    </xf>
    <xf numFmtId="0" fontId="13" fillId="0" borderId="0" xfId="0" applyFont="1" applyFill="1" applyBorder="1" applyAlignment="1">
      <alignment horizontal="justify" vertical="top" wrapText="1"/>
    </xf>
    <xf numFmtId="0" fontId="5" fillId="0" borderId="0" xfId="0" applyFont="1" applyFill="1" applyBorder="1" applyAlignment="1">
      <alignment horizontal="left" vertical="center"/>
    </xf>
    <xf numFmtId="0" fontId="0" fillId="0" borderId="0" xfId="3" applyFont="1" applyFill="1" applyProtection="1"/>
    <xf numFmtId="49" fontId="8" fillId="0" borderId="15" xfId="3" quotePrefix="1" applyNumberFormat="1" applyFont="1" applyFill="1" applyBorder="1" applyAlignment="1" applyProtection="1">
      <alignment horizontal="left"/>
    </xf>
    <xf numFmtId="0" fontId="7" fillId="0" borderId="1" xfId="3" applyFont="1" applyFill="1" applyBorder="1" applyAlignment="1" applyProtection="1">
      <alignment horizontal="left" vertical="center"/>
    </xf>
    <xf numFmtId="0" fontId="9" fillId="0" borderId="1" xfId="3" applyFont="1" applyFill="1" applyBorder="1" applyAlignment="1" applyProtection="1"/>
    <xf numFmtId="164" fontId="8" fillId="6" borderId="12" xfId="3" applyNumberFormat="1" applyFont="1" applyFill="1" applyBorder="1" applyAlignment="1" applyProtection="1"/>
    <xf numFmtId="0" fontId="7" fillId="0" borderId="3" xfId="3" applyFont="1" applyFill="1" applyBorder="1" applyAlignment="1" applyProtection="1">
      <alignment horizontal="left" vertical="center"/>
    </xf>
    <xf numFmtId="0" fontId="9" fillId="0" borderId="3" xfId="3" applyFont="1" applyFill="1" applyBorder="1" applyAlignment="1" applyProtection="1"/>
    <xf numFmtId="164" fontId="8" fillId="6" borderId="17" xfId="3" applyNumberFormat="1" applyFont="1" applyFill="1" applyBorder="1" applyAlignment="1" applyProtection="1"/>
    <xf numFmtId="49" fontId="8" fillId="0" borderId="16" xfId="3" applyNumberFormat="1" applyFont="1" applyFill="1" applyBorder="1" applyAlignment="1" applyProtection="1">
      <alignment horizontal="left"/>
    </xf>
    <xf numFmtId="0" fontId="9" fillId="0" borderId="2" xfId="3" applyFont="1" applyFill="1" applyBorder="1" applyAlignment="1" applyProtection="1"/>
    <xf numFmtId="164" fontId="8" fillId="6" borderId="18" xfId="3" applyNumberFormat="1" applyFont="1" applyFill="1" applyBorder="1" applyAlignment="1" applyProtection="1"/>
    <xf numFmtId="49" fontId="8" fillId="0" borderId="0" xfId="3" applyNumberFormat="1" applyFont="1" applyFill="1" applyBorder="1" applyAlignment="1" applyProtection="1">
      <alignment horizontal="left"/>
    </xf>
    <xf numFmtId="0" fontId="5" fillId="0" borderId="0" xfId="3" applyFont="1" applyFill="1" applyBorder="1" applyAlignment="1" applyProtection="1">
      <alignment horizontal="left" vertical="top"/>
    </xf>
    <xf numFmtId="0" fontId="5" fillId="7" borderId="19" xfId="3" applyFont="1" applyFill="1" applyBorder="1" applyAlignment="1" applyProtection="1">
      <alignment horizontal="left" vertical="center"/>
    </xf>
    <xf numFmtId="164" fontId="19" fillId="6" borderId="20" xfId="3" applyNumberFormat="1" applyFont="1" applyFill="1" applyBorder="1" applyAlignment="1" applyProtection="1"/>
    <xf numFmtId="0" fontId="9" fillId="0" borderId="0" xfId="3" applyFont="1" applyFill="1" applyBorder="1" applyAlignment="1" applyProtection="1"/>
    <xf numFmtId="0" fontId="8" fillId="0" borderId="0" xfId="3" applyFont="1" applyFill="1" applyBorder="1" applyAlignment="1" applyProtection="1"/>
    <xf numFmtId="0" fontId="17" fillId="0" borderId="1" xfId="3" applyFont="1" applyFill="1" applyBorder="1" applyAlignment="1" applyProtection="1"/>
    <xf numFmtId="164" fontId="8" fillId="6" borderId="21" xfId="3" applyNumberFormat="1" applyFont="1" applyFill="1" applyBorder="1" applyAlignment="1" applyProtection="1"/>
    <xf numFmtId="0" fontId="18" fillId="8" borderId="8" xfId="3" applyFont="1" applyFill="1" applyBorder="1" applyAlignment="1" applyProtection="1">
      <alignment vertical="center"/>
    </xf>
    <xf numFmtId="164" fontId="19" fillId="6" borderId="13" xfId="3" applyNumberFormat="1" applyFont="1" applyFill="1" applyBorder="1" applyAlignment="1" applyProtection="1"/>
    <xf numFmtId="0" fontId="21" fillId="0" borderId="0" xfId="3" applyFont="1" applyFill="1" applyBorder="1" applyAlignment="1" applyProtection="1"/>
    <xf numFmtId="165" fontId="2" fillId="0" borderId="3" xfId="4" applyNumberFormat="1" applyFont="1" applyFill="1" applyBorder="1" applyAlignment="1" applyProtection="1">
      <alignment horizontal="right"/>
      <protection locked="0"/>
    </xf>
    <xf numFmtId="165" fontId="2" fillId="0" borderId="0" xfId="4" applyNumberFormat="1" applyFont="1" applyFill="1" applyBorder="1" applyAlignment="1" applyProtection="1">
      <alignment horizontal="right"/>
      <protection locked="0"/>
    </xf>
    <xf numFmtId="0" fontId="1" fillId="3" borderId="0" xfId="2" applyFont="1"/>
    <xf numFmtId="0" fontId="1" fillId="0" borderId="0" xfId="2" applyFont="1" applyFill="1"/>
    <xf numFmtId="0" fontId="1" fillId="3" borderId="0" xfId="2" applyNumberFormat="1" applyFont="1"/>
    <xf numFmtId="0" fontId="1" fillId="3" borderId="0" xfId="2" applyNumberFormat="1" applyFont="1" applyAlignment="1">
      <alignment wrapText="1"/>
    </xf>
    <xf numFmtId="0" fontId="2" fillId="2" borderId="0" xfId="0" applyFont="1"/>
    <xf numFmtId="49" fontId="14" fillId="4" borderId="5" xfId="0" applyNumberFormat="1" applyFont="1" applyFill="1" applyBorder="1" applyAlignment="1">
      <alignment horizontal="left" vertical="center"/>
    </xf>
    <xf numFmtId="0" fontId="14" fillId="4" borderId="6" xfId="0" applyFont="1" applyFill="1" applyBorder="1" applyAlignment="1">
      <alignment horizontal="left" vertical="justify"/>
    </xf>
    <xf numFmtId="0" fontId="13" fillId="0" borderId="0" xfId="0" applyFont="1" applyFill="1" applyBorder="1" applyAlignment="1">
      <alignment horizontal="left" vertical="top"/>
    </xf>
    <xf numFmtId="49" fontId="23" fillId="0" borderId="3" xfId="0" applyNumberFormat="1" applyFont="1" applyFill="1" applyBorder="1" applyAlignment="1">
      <alignment horizontal="left" vertical="top"/>
    </xf>
    <xf numFmtId="49" fontId="13" fillId="0" borderId="1" xfId="0" applyNumberFormat="1" applyFont="1" applyFill="1" applyBorder="1" applyAlignment="1">
      <alignment horizontal="left" vertical="top"/>
    </xf>
    <xf numFmtId="49" fontId="23" fillId="0" borderId="0" xfId="0" applyNumberFormat="1" applyFont="1" applyFill="1" applyBorder="1" applyAlignment="1">
      <alignment horizontal="justify" vertical="top" wrapText="1"/>
    </xf>
    <xf numFmtId="49" fontId="23" fillId="0" borderId="0" xfId="0" applyNumberFormat="1" applyFont="1" applyFill="1" applyBorder="1" applyAlignment="1">
      <alignment horizontal="left" vertical="top"/>
    </xf>
    <xf numFmtId="49" fontId="23" fillId="0" borderId="1" xfId="0" applyNumberFormat="1" applyFont="1" applyFill="1" applyBorder="1" applyAlignment="1">
      <alignment horizontal="left" vertical="top"/>
    </xf>
    <xf numFmtId="0" fontId="22" fillId="3" borderId="5" xfId="0" applyFont="1" applyFill="1" applyBorder="1" applyAlignment="1">
      <alignment horizontal="center" vertical="center"/>
    </xf>
    <xf numFmtId="0" fontId="2" fillId="0" borderId="2" xfId="0" applyFont="1" applyFill="1" applyBorder="1" applyAlignment="1">
      <alignment horizontal="right"/>
    </xf>
    <xf numFmtId="0" fontId="2" fillId="0" borderId="1" xfId="0" applyFont="1" applyFill="1" applyBorder="1" applyAlignment="1">
      <alignment horizontal="justify" vertical="top"/>
    </xf>
    <xf numFmtId="0" fontId="2" fillId="0" borderId="1" xfId="0" applyFont="1" applyFill="1" applyBorder="1" applyAlignment="1">
      <alignment horizontal="right" vertical="center"/>
    </xf>
    <xf numFmtId="0" fontId="2" fillId="0" borderId="0" xfId="0" applyFont="1" applyFill="1" applyBorder="1" applyAlignment="1">
      <alignment horizontal="right"/>
    </xf>
    <xf numFmtId="0" fontId="24" fillId="0" borderId="2" xfId="0" applyFont="1" applyFill="1" applyBorder="1" applyAlignment="1">
      <alignment horizontal="justify" vertical="top" wrapText="1"/>
    </xf>
    <xf numFmtId="0" fontId="14" fillId="4" borderId="6" xfId="0" applyFont="1" applyFill="1" applyBorder="1" applyAlignment="1">
      <alignment horizontal="center" vertical="center"/>
    </xf>
    <xf numFmtId="2" fontId="14" fillId="4" borderId="6" xfId="0" applyNumberFormat="1" applyFont="1" applyFill="1" applyBorder="1" applyAlignment="1">
      <alignment horizontal="center" vertical="center"/>
    </xf>
    <xf numFmtId="0" fontId="25" fillId="4" borderId="6" xfId="0" applyFont="1" applyFill="1" applyBorder="1" applyAlignment="1">
      <alignment horizontal="center" vertical="center"/>
    </xf>
    <xf numFmtId="4" fontId="14" fillId="4" borderId="7" xfId="0" applyNumberFormat="1" applyFont="1" applyFill="1" applyBorder="1" applyAlignment="1">
      <alignment horizontal="center" vertical="center"/>
    </xf>
    <xf numFmtId="164" fontId="2" fillId="0" borderId="2" xfId="0" applyNumberFormat="1" applyFont="1" applyFill="1" applyBorder="1" applyAlignment="1"/>
    <xf numFmtId="164" fontId="2" fillId="0" borderId="0" xfId="0" applyNumberFormat="1" applyFont="1" applyFill="1" applyBorder="1" applyAlignment="1"/>
    <xf numFmtId="164" fontId="2" fillId="0" borderId="1" xfId="0" applyNumberFormat="1" applyFont="1" applyFill="1" applyBorder="1" applyAlignment="1"/>
    <xf numFmtId="164" fontId="2" fillId="0" borderId="3" xfId="0" applyNumberFormat="1" applyFont="1" applyFill="1" applyBorder="1" applyAlignment="1"/>
    <xf numFmtId="49" fontId="5" fillId="4" borderId="5" xfId="0" applyNumberFormat="1" applyFont="1" applyFill="1" applyBorder="1" applyAlignment="1">
      <alignment horizontal="left" vertical="center"/>
    </xf>
    <xf numFmtId="49" fontId="5" fillId="4" borderId="6" xfId="0" applyNumberFormat="1" applyFont="1" applyFill="1" applyBorder="1" applyAlignment="1">
      <alignment horizontal="left" vertical="center"/>
    </xf>
    <xf numFmtId="164" fontId="5" fillId="4" borderId="6" xfId="0" applyNumberFormat="1" applyFont="1" applyFill="1" applyBorder="1" applyAlignment="1">
      <alignment vertical="center"/>
    </xf>
    <xf numFmtId="164" fontId="5" fillId="4" borderId="7" xfId="0" applyNumberFormat="1" applyFont="1" applyFill="1" applyBorder="1" applyAlignment="1">
      <alignment vertical="center"/>
    </xf>
    <xf numFmtId="0" fontId="22" fillId="3" borderId="6" xfId="0" applyFont="1" applyFill="1" applyBorder="1" applyAlignment="1">
      <alignment horizontal="left" vertical="center"/>
    </xf>
    <xf numFmtId="0" fontId="10" fillId="0" borderId="3" xfId="0" applyFont="1" applyFill="1" applyBorder="1" applyAlignment="1">
      <alignment horizontal="justify" vertical="top" wrapText="1"/>
    </xf>
    <xf numFmtId="49" fontId="23" fillId="0" borderId="2" xfId="0" applyNumberFormat="1" applyFont="1" applyFill="1" applyBorder="1" applyAlignment="1">
      <alignment horizontal="left" vertical="top"/>
    </xf>
    <xf numFmtId="0" fontId="10" fillId="0" borderId="0" xfId="0" applyFont="1" applyFill="1" applyBorder="1" applyAlignment="1">
      <alignment horizontal="justify" vertical="top" wrapText="1"/>
    </xf>
    <xf numFmtId="0" fontId="22" fillId="2" borderId="5" xfId="0" applyFont="1" applyFill="1" applyBorder="1" applyAlignment="1">
      <alignment horizontal="left" vertical="center"/>
    </xf>
    <xf numFmtId="0" fontId="22" fillId="2" borderId="6" xfId="0" applyFont="1" applyFill="1" applyBorder="1" applyAlignment="1">
      <alignment horizontal="left" vertical="center"/>
    </xf>
    <xf numFmtId="4" fontId="2" fillId="0" borderId="1" xfId="0" applyNumberFormat="1" applyFont="1" applyFill="1" applyBorder="1" applyAlignment="1">
      <alignment horizontal="right"/>
    </xf>
    <xf numFmtId="4" fontId="2" fillId="0" borderId="0" xfId="0" applyNumberFormat="1" applyFont="1" applyFill="1" applyBorder="1" applyAlignment="1">
      <alignment horizontal="right"/>
    </xf>
    <xf numFmtId="4" fontId="5" fillId="3" borderId="6"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10" fillId="0" borderId="1" xfId="0" applyNumberFormat="1" applyFont="1" applyFill="1" applyBorder="1" applyAlignment="1">
      <alignment horizontal="right"/>
    </xf>
    <xf numFmtId="3" fontId="10" fillId="0" borderId="0" xfId="0" applyNumberFormat="1" applyFont="1" applyFill="1" applyBorder="1" applyAlignment="1">
      <alignment horizontal="right"/>
    </xf>
    <xf numFmtId="4" fontId="10" fillId="0" borderId="2" xfId="0" applyNumberFormat="1" applyFont="1" applyFill="1" applyBorder="1" applyAlignment="1">
      <alignment horizontal="right"/>
    </xf>
    <xf numFmtId="4" fontId="10" fillId="0" borderId="0" xfId="0" applyNumberFormat="1" applyFont="1" applyFill="1" applyBorder="1" applyAlignment="1">
      <alignment horizontal="right"/>
    </xf>
    <xf numFmtId="4" fontId="10" fillId="0" borderId="1" xfId="0" applyNumberFormat="1" applyFont="1" applyFill="1" applyBorder="1" applyAlignment="1">
      <alignment horizontal="right"/>
    </xf>
    <xf numFmtId="3" fontId="2" fillId="0" borderId="1" xfId="0" applyNumberFormat="1" applyFont="1" applyFill="1" applyBorder="1" applyAlignment="1">
      <alignment horizontal="right"/>
    </xf>
    <xf numFmtId="4" fontId="5" fillId="2" borderId="6" xfId="0" applyNumberFormat="1" applyFont="1" applyFill="1" applyBorder="1" applyAlignment="1">
      <alignment horizontal="right"/>
    </xf>
    <xf numFmtId="0" fontId="13" fillId="0" borderId="2" xfId="0" applyFont="1" applyFill="1" applyBorder="1" applyAlignment="1">
      <alignment horizontal="left" vertical="top"/>
    </xf>
    <xf numFmtId="49" fontId="13" fillId="0" borderId="4" xfId="0" applyNumberFormat="1" applyFont="1" applyFill="1" applyBorder="1" applyAlignment="1">
      <alignment horizontal="justify" vertical="top" wrapText="1"/>
    </xf>
    <xf numFmtId="0" fontId="2" fillId="0" borderId="4" xfId="0" applyFont="1" applyFill="1" applyBorder="1" applyAlignment="1">
      <alignment horizontal="justify" vertical="top" wrapText="1"/>
    </xf>
    <xf numFmtId="0" fontId="2" fillId="0" borderId="4" xfId="0" applyFont="1" applyFill="1" applyBorder="1" applyAlignment="1">
      <alignment horizontal="right"/>
    </xf>
    <xf numFmtId="3" fontId="2" fillId="0" borderId="4" xfId="0" applyNumberFormat="1" applyFont="1" applyFill="1" applyBorder="1" applyAlignment="1">
      <alignment horizontal="right"/>
    </xf>
    <xf numFmtId="164" fontId="2" fillId="0" borderId="4" xfId="0" applyNumberFormat="1" applyFont="1" applyFill="1" applyBorder="1" applyAlignment="1"/>
    <xf numFmtId="49" fontId="13" fillId="0" borderId="1" xfId="0" applyNumberFormat="1" applyFont="1" applyFill="1" applyBorder="1" applyAlignment="1">
      <alignment horizontal="justify" vertical="top" wrapText="1"/>
    </xf>
    <xf numFmtId="49" fontId="14" fillId="4" borderId="6" xfId="0" applyNumberFormat="1" applyFont="1" applyFill="1" applyBorder="1" applyAlignment="1">
      <alignment horizontal="left" vertical="center"/>
    </xf>
    <xf numFmtId="0" fontId="10" fillId="0" borderId="2" xfId="0" applyFont="1" applyFill="1" applyBorder="1" applyAlignment="1">
      <alignment horizontal="right"/>
    </xf>
    <xf numFmtId="164" fontId="10" fillId="0" borderId="2" xfId="0" applyNumberFormat="1" applyFont="1" applyFill="1" applyBorder="1" applyAlignment="1"/>
    <xf numFmtId="0" fontId="10" fillId="0" borderId="0" xfId="0" applyFont="1" applyFill="1" applyBorder="1" applyAlignment="1">
      <alignment horizontal="justify" vertical="top"/>
    </xf>
    <xf numFmtId="0" fontId="10" fillId="0" borderId="0" xfId="0" applyFont="1" applyFill="1" applyBorder="1" applyAlignment="1">
      <alignment horizontal="right" vertical="center"/>
    </xf>
    <xf numFmtId="164" fontId="10" fillId="0" borderId="0" xfId="0" applyNumberFormat="1" applyFont="1" applyFill="1" applyBorder="1" applyAlignment="1"/>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6" xfId="0" applyFont="1" applyFill="1" applyBorder="1" applyAlignment="1">
      <alignment horizontal="right" vertical="center"/>
    </xf>
    <xf numFmtId="4" fontId="14" fillId="3" borderId="6" xfId="0" applyNumberFormat="1" applyFont="1" applyFill="1" applyBorder="1" applyAlignment="1">
      <alignment horizontal="right"/>
    </xf>
    <xf numFmtId="164" fontId="14" fillId="3" borderId="6" xfId="0" applyNumberFormat="1" applyFont="1" applyFill="1" applyBorder="1" applyAlignment="1">
      <alignment vertical="center"/>
    </xf>
    <xf numFmtId="164" fontId="14" fillId="3" borderId="7" xfId="0" applyNumberFormat="1" applyFont="1" applyFill="1" applyBorder="1" applyAlignment="1">
      <alignment vertical="center"/>
    </xf>
    <xf numFmtId="164" fontId="14" fillId="4" borderId="6" xfId="0" applyNumberFormat="1" applyFont="1" applyFill="1" applyBorder="1" applyAlignment="1">
      <alignment vertical="center"/>
    </xf>
    <xf numFmtId="164" fontId="14" fillId="4" borderId="7" xfId="0" applyNumberFormat="1" applyFont="1" applyFill="1" applyBorder="1" applyAlignment="1">
      <alignment vertical="center"/>
    </xf>
    <xf numFmtId="0" fontId="13" fillId="0" borderId="4" xfId="0" applyFont="1" applyFill="1" applyBorder="1" applyAlignment="1">
      <alignment horizontal="left" vertical="top"/>
    </xf>
    <xf numFmtId="0" fontId="10" fillId="0" borderId="4" xfId="0" applyFont="1" applyFill="1" applyBorder="1" applyAlignment="1">
      <alignment horizontal="justify" vertical="top" wrapText="1"/>
    </xf>
    <xf numFmtId="0" fontId="10" fillId="0" borderId="4" xfId="0" applyFont="1" applyFill="1" applyBorder="1" applyAlignment="1">
      <alignment horizontal="right"/>
    </xf>
    <xf numFmtId="4" fontId="10" fillId="0" borderId="4" xfId="0" applyNumberFormat="1" applyFont="1" applyFill="1" applyBorder="1" applyAlignment="1">
      <alignment horizontal="right"/>
    </xf>
    <xf numFmtId="164" fontId="10" fillId="0" borderId="4" xfId="0" applyNumberFormat="1" applyFont="1" applyFill="1" applyBorder="1" applyAlignment="1"/>
    <xf numFmtId="0" fontId="10" fillId="0" borderId="3" xfId="0" applyFont="1" applyFill="1" applyBorder="1" applyAlignment="1">
      <alignment horizontal="right"/>
    </xf>
    <xf numFmtId="4" fontId="10" fillId="0" borderId="3" xfId="0" applyNumberFormat="1" applyFont="1" applyFill="1" applyBorder="1" applyAlignment="1">
      <alignment horizontal="right"/>
    </xf>
    <xf numFmtId="164" fontId="10" fillId="0" borderId="3" xfId="0" applyNumberFormat="1" applyFont="1" applyFill="1" applyBorder="1" applyAlignment="1"/>
    <xf numFmtId="0" fontId="22" fillId="3" borderId="6" xfId="0" applyFont="1" applyFill="1" applyBorder="1" applyAlignment="1">
      <alignment horizontal="center" vertical="center"/>
    </xf>
    <xf numFmtId="0" fontId="5" fillId="3" borderId="6" xfId="0" applyFont="1" applyFill="1" applyBorder="1" applyAlignment="1">
      <alignment horizontal="right" vertical="center"/>
    </xf>
    <xf numFmtId="164" fontId="5" fillId="3" borderId="6" xfId="0" applyNumberFormat="1" applyFont="1" applyFill="1" applyBorder="1" applyAlignment="1">
      <alignment vertical="center"/>
    </xf>
    <xf numFmtId="164" fontId="5" fillId="3" borderId="7" xfId="0" applyNumberFormat="1" applyFont="1" applyFill="1" applyBorder="1" applyAlignment="1">
      <alignment vertical="center"/>
    </xf>
    <xf numFmtId="0" fontId="10" fillId="0" borderId="1" xfId="0" applyFont="1" applyFill="1" applyBorder="1" applyAlignment="1">
      <alignment horizontal="right"/>
    </xf>
    <xf numFmtId="0" fontId="24" fillId="0" borderId="3" xfId="0" applyFont="1" applyFill="1" applyBorder="1" applyAlignment="1">
      <alignment horizontal="justify" vertical="top" wrapText="1"/>
    </xf>
    <xf numFmtId="3" fontId="10" fillId="0" borderId="3" xfId="0" applyNumberFormat="1" applyFont="1" applyFill="1" applyBorder="1" applyAlignment="1">
      <alignment horizontal="right"/>
    </xf>
    <xf numFmtId="0" fontId="5" fillId="3" borderId="6" xfId="0" applyFont="1" applyFill="1" applyBorder="1" applyAlignment="1">
      <alignment horizontal="left" vertical="center"/>
    </xf>
    <xf numFmtId="49" fontId="5" fillId="0" borderId="0" xfId="0" applyNumberFormat="1" applyFont="1" applyFill="1" applyBorder="1" applyAlignment="1">
      <alignment horizontal="left" vertical="top"/>
    </xf>
    <xf numFmtId="0" fontId="10" fillId="0" borderId="0" xfId="0" applyFont="1" applyFill="1" applyBorder="1" applyAlignment="1">
      <alignment horizontal="right"/>
    </xf>
    <xf numFmtId="49" fontId="13" fillId="0" borderId="3" xfId="0" applyNumberFormat="1" applyFont="1" applyFill="1" applyBorder="1" applyAlignment="1">
      <alignment horizontal="justify" vertical="top" wrapText="1"/>
    </xf>
    <xf numFmtId="49" fontId="23" fillId="0" borderId="2" xfId="0" applyNumberFormat="1" applyFont="1" applyFill="1" applyBorder="1" applyAlignment="1">
      <alignment vertical="top"/>
    </xf>
    <xf numFmtId="49" fontId="13" fillId="0" borderId="2" xfId="0" applyNumberFormat="1" applyFont="1" applyFill="1" applyBorder="1" applyAlignment="1">
      <alignment horizontal="justify" vertical="top" wrapText="1"/>
    </xf>
    <xf numFmtId="0" fontId="10" fillId="0" borderId="2" xfId="0" applyFont="1" applyFill="1" applyBorder="1" applyAlignment="1">
      <alignment horizontal="right" vertical="center"/>
    </xf>
    <xf numFmtId="3" fontId="10" fillId="0" borderId="2" xfId="0" applyNumberFormat="1" applyFont="1" applyFill="1" applyBorder="1" applyAlignment="1">
      <alignment horizontal="right"/>
    </xf>
    <xf numFmtId="49" fontId="23" fillId="0" borderId="0" xfId="0" applyNumberFormat="1" applyFont="1" applyFill="1" applyBorder="1" applyAlignment="1">
      <alignment vertical="top"/>
    </xf>
    <xf numFmtId="49" fontId="23" fillId="0" borderId="1" xfId="0" applyNumberFormat="1" applyFont="1" applyFill="1" applyBorder="1" applyAlignment="1">
      <alignment vertical="top"/>
    </xf>
    <xf numFmtId="49" fontId="13" fillId="0" borderId="3" xfId="0" applyNumberFormat="1" applyFont="1" applyFill="1" applyBorder="1" applyAlignment="1">
      <alignment horizontal="left" vertical="top"/>
    </xf>
    <xf numFmtId="0" fontId="26" fillId="0" borderId="0" xfId="0" applyNumberFormat="1" applyFont="1" applyFill="1" applyBorder="1" applyAlignment="1" applyProtection="1">
      <alignment vertical="top" wrapText="1"/>
    </xf>
    <xf numFmtId="0" fontId="10" fillId="0" borderId="0"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right" wrapText="1"/>
      <protection locked="0"/>
    </xf>
    <xf numFmtId="0" fontId="5" fillId="3" borderId="6" xfId="0" applyFont="1" applyFill="1" applyBorder="1" applyAlignment="1">
      <alignment horizontal="center" vertical="top"/>
    </xf>
    <xf numFmtId="164" fontId="5" fillId="10" borderId="7" xfId="0" applyNumberFormat="1" applyFont="1" applyFill="1" applyBorder="1" applyAlignment="1">
      <alignment vertical="center"/>
    </xf>
    <xf numFmtId="49" fontId="4" fillId="0" borderId="0" xfId="0" applyNumberFormat="1" applyFont="1" applyFill="1" applyBorder="1" applyAlignment="1">
      <alignment horizontal="left" vertical="top"/>
    </xf>
    <xf numFmtId="3" fontId="2" fillId="0" borderId="2" xfId="0" applyNumberFormat="1" applyFont="1" applyFill="1" applyBorder="1" applyAlignment="1">
      <alignment horizontal="right"/>
    </xf>
    <xf numFmtId="0" fontId="2" fillId="0" borderId="0" xfId="0" applyFont="1" applyFill="1" applyAlignment="1">
      <alignment horizontal="justify" vertical="top" wrapText="1"/>
    </xf>
    <xf numFmtId="0" fontId="5" fillId="2" borderId="6" xfId="0" applyFont="1" applyFill="1" applyBorder="1" applyAlignment="1">
      <alignment horizontal="left" vertical="center"/>
    </xf>
    <xf numFmtId="0" fontId="5" fillId="2" borderId="6" xfId="0" applyFont="1" applyFill="1" applyBorder="1" applyAlignment="1">
      <alignment horizontal="right" vertical="center"/>
    </xf>
    <xf numFmtId="164" fontId="5" fillId="2" borderId="6" xfId="0" applyNumberFormat="1" applyFont="1" applyFill="1" applyBorder="1" applyAlignment="1">
      <alignment vertical="center"/>
    </xf>
    <xf numFmtId="164" fontId="5" fillId="2" borderId="7" xfId="0" applyNumberFormat="1" applyFont="1" applyFill="1" applyBorder="1" applyAlignment="1">
      <alignment vertical="center"/>
    </xf>
    <xf numFmtId="3" fontId="10" fillId="0" borderId="4" xfId="0" applyNumberFormat="1" applyFont="1" applyFill="1" applyBorder="1" applyAlignment="1">
      <alignment horizontal="right"/>
    </xf>
    <xf numFmtId="0" fontId="4" fillId="0" borderId="4" xfId="4" quotePrefix="1" applyFont="1" applyFill="1" applyBorder="1" applyAlignment="1">
      <alignment horizontal="center" vertical="top" wrapText="1"/>
    </xf>
    <xf numFmtId="49" fontId="23" fillId="0" borderId="4" xfId="0" applyNumberFormat="1" applyFont="1" applyFill="1" applyBorder="1" applyAlignment="1">
      <alignment horizontal="left" vertical="top"/>
    </xf>
    <xf numFmtId="164" fontId="10" fillId="0" borderId="1" xfId="0" applyNumberFormat="1" applyFont="1" applyFill="1" applyBorder="1" applyAlignment="1"/>
    <xf numFmtId="14" fontId="13" fillId="0" borderId="2" xfId="0" applyNumberFormat="1" applyFont="1" applyFill="1" applyBorder="1" applyAlignment="1">
      <alignment horizontal="left" vertical="top"/>
    </xf>
    <xf numFmtId="0" fontId="4" fillId="0" borderId="0" xfId="4" applyFont="1" applyFill="1" applyBorder="1" applyAlignment="1">
      <alignment horizontal="left" vertical="top"/>
    </xf>
    <xf numFmtId="0" fontId="13" fillId="0" borderId="0" xfId="4" quotePrefix="1" applyFont="1" applyFill="1" applyBorder="1" applyAlignment="1">
      <alignment horizontal="center" vertical="top" wrapText="1"/>
    </xf>
    <xf numFmtId="49" fontId="4" fillId="0" borderId="2" xfId="0" applyNumberFormat="1" applyFont="1" applyFill="1" applyBorder="1" applyAlignment="1">
      <alignment horizontal="left" vertical="top"/>
    </xf>
    <xf numFmtId="0" fontId="2" fillId="0" borderId="0" xfId="0" applyFont="1" applyFill="1" applyBorder="1" applyAlignment="1">
      <alignment horizontal="justify" vertical="top"/>
    </xf>
    <xf numFmtId="0" fontId="2" fillId="0" borderId="0" xfId="0" applyFont="1" applyFill="1" applyBorder="1" applyAlignment="1">
      <alignment horizontal="right" vertical="center"/>
    </xf>
    <xf numFmtId="0" fontId="4" fillId="0" borderId="0" xfId="0" applyFont="1" applyFill="1" applyBorder="1" applyAlignment="1">
      <alignment horizontal="left" vertical="top"/>
    </xf>
    <xf numFmtId="0" fontId="4" fillId="0" borderId="1" xfId="0" applyFont="1" applyFill="1" applyBorder="1" applyAlignment="1">
      <alignment horizontal="left" vertical="top"/>
    </xf>
    <xf numFmtId="0" fontId="24" fillId="0" borderId="0" xfId="0" applyFont="1" applyFill="1" applyBorder="1" applyAlignment="1">
      <alignment horizontal="justify" vertical="top" wrapText="1"/>
    </xf>
    <xf numFmtId="0" fontId="27" fillId="0" borderId="0" xfId="0" quotePrefix="1" applyFont="1" applyFill="1" applyAlignment="1">
      <alignment wrapText="1"/>
    </xf>
    <xf numFmtId="0" fontId="2" fillId="0" borderId="2" xfId="0" applyFont="1" applyFill="1" applyBorder="1" applyAlignment="1">
      <alignment horizontal="right" vertical="center"/>
    </xf>
    <xf numFmtId="49" fontId="5" fillId="0" borderId="0" xfId="0" applyNumberFormat="1" applyFont="1" applyFill="1" applyBorder="1" applyAlignment="1">
      <alignment horizontal="left" vertical="center"/>
    </xf>
    <xf numFmtId="0" fontId="2" fillId="0" borderId="2" xfId="0" applyFont="1" applyFill="1" applyBorder="1"/>
    <xf numFmtId="0" fontId="22" fillId="3" borderId="6" xfId="0" applyFont="1" applyFill="1" applyBorder="1" applyAlignment="1">
      <alignment horizontal="right" vertical="center"/>
    </xf>
    <xf numFmtId="0" fontId="22" fillId="2" borderId="6" xfId="0" applyFont="1" applyFill="1" applyBorder="1" applyAlignment="1">
      <alignment horizontal="right" vertical="center"/>
    </xf>
    <xf numFmtId="4" fontId="2" fillId="0" borderId="4" xfId="0" applyNumberFormat="1" applyFont="1" applyFill="1" applyBorder="1" applyAlignment="1">
      <alignment horizontal="right"/>
    </xf>
    <xf numFmtId="4" fontId="2" fillId="0" borderId="3" xfId="0" applyNumberFormat="1" applyFont="1" applyFill="1" applyBorder="1" applyAlignment="1">
      <alignment horizontal="right"/>
    </xf>
    <xf numFmtId="0" fontId="24" fillId="0" borderId="4" xfId="0" applyFont="1" applyFill="1" applyBorder="1" applyAlignment="1">
      <alignment horizontal="justify" vertical="top" wrapText="1"/>
    </xf>
    <xf numFmtId="49" fontId="4" fillId="0" borderId="3" xfId="0" applyNumberFormat="1" applyFont="1" applyFill="1" applyBorder="1" applyAlignment="1">
      <alignment horizontal="left" vertical="top"/>
    </xf>
    <xf numFmtId="0" fontId="5" fillId="3" borderId="6" xfId="0" applyFont="1" applyFill="1" applyBorder="1" applyAlignment="1">
      <alignment vertical="center"/>
    </xf>
    <xf numFmtId="0" fontId="4" fillId="9" borderId="0" xfId="0" applyFont="1" applyFill="1" applyBorder="1" applyAlignment="1">
      <alignment horizontal="left" vertical="top"/>
    </xf>
    <xf numFmtId="0" fontId="24" fillId="9" borderId="0" xfId="0" applyFont="1" applyFill="1" applyBorder="1" applyAlignment="1">
      <alignment horizontal="justify" wrapText="1"/>
    </xf>
    <xf numFmtId="0" fontId="2" fillId="9" borderId="0" xfId="0" applyFont="1" applyFill="1" applyBorder="1" applyAlignment="1">
      <alignment horizontal="right" vertical="center"/>
    </xf>
    <xf numFmtId="0" fontId="2" fillId="9" borderId="0" xfId="0" applyFont="1" applyFill="1" applyBorder="1" applyAlignment="1">
      <alignment horizontal="justify" vertical="top" wrapText="1"/>
    </xf>
    <xf numFmtId="49" fontId="4" fillId="9" borderId="0" xfId="0" applyNumberFormat="1" applyFont="1" applyFill="1" applyBorder="1" applyAlignment="1">
      <alignment horizontal="left" vertical="top"/>
    </xf>
    <xf numFmtId="0" fontId="2" fillId="9" borderId="1" xfId="0" applyFont="1" applyFill="1" applyBorder="1" applyAlignment="1">
      <alignment horizontal="justify" vertical="top" wrapText="1"/>
    </xf>
    <xf numFmtId="0" fontId="2" fillId="9" borderId="1" xfId="0" applyFont="1" applyFill="1" applyBorder="1" applyAlignment="1">
      <alignment horizontal="right" vertical="center"/>
    </xf>
    <xf numFmtId="0" fontId="24" fillId="9" borderId="1" xfId="0" applyFont="1" applyFill="1" applyBorder="1" applyAlignment="1">
      <alignment horizontal="justify" wrapText="1"/>
    </xf>
    <xf numFmtId="0" fontId="28" fillId="9" borderId="0" xfId="3" applyFont="1" applyFill="1" applyProtection="1"/>
    <xf numFmtId="0" fontId="14" fillId="4" borderId="6" xfId="0" applyFont="1" applyFill="1" applyBorder="1" applyAlignment="1">
      <alignment horizontal="left" vertical="justify"/>
    </xf>
    <xf numFmtId="0" fontId="4" fillId="3" borderId="22" xfId="3" applyFont="1" applyFill="1" applyBorder="1" applyAlignment="1" applyProtection="1">
      <alignment horizontal="center" vertical="center"/>
    </xf>
    <xf numFmtId="0" fontId="4" fillId="3" borderId="23" xfId="3" applyFont="1" applyFill="1" applyBorder="1" applyAlignment="1" applyProtection="1">
      <alignment horizontal="center" vertical="center"/>
    </xf>
    <xf numFmtId="0" fontId="4" fillId="3" borderId="24" xfId="3" applyFont="1" applyFill="1" applyBorder="1" applyAlignment="1" applyProtection="1">
      <alignment horizontal="center" vertical="center"/>
    </xf>
    <xf numFmtId="0" fontId="4" fillId="3" borderId="25" xfId="3" applyFont="1" applyFill="1" applyBorder="1" applyAlignment="1" applyProtection="1">
      <alignment horizontal="center" vertical="center"/>
    </xf>
    <xf numFmtId="0" fontId="4" fillId="3" borderId="18" xfId="3" applyFont="1" applyFill="1" applyBorder="1" applyAlignment="1" applyProtection="1">
      <alignment horizontal="center" vertical="center"/>
    </xf>
    <xf numFmtId="0" fontId="4" fillId="3" borderId="26" xfId="3" applyFont="1" applyFill="1" applyBorder="1" applyAlignment="1" applyProtection="1">
      <alignment horizontal="center" vertical="center"/>
    </xf>
    <xf numFmtId="0" fontId="4" fillId="3" borderId="27" xfId="3" applyFont="1" applyFill="1" applyBorder="1" applyAlignment="1" applyProtection="1">
      <alignment horizontal="center" vertical="center"/>
    </xf>
    <xf numFmtId="0" fontId="4" fillId="3" borderId="28" xfId="3" applyFont="1" applyFill="1" applyBorder="1" applyAlignment="1" applyProtection="1">
      <alignment horizontal="center" vertical="center"/>
    </xf>
    <xf numFmtId="0" fontId="6" fillId="3" borderId="29" xfId="3" applyFont="1" applyFill="1" applyBorder="1" applyAlignment="1" applyProtection="1">
      <alignment horizontal="center" vertical="center"/>
    </xf>
    <xf numFmtId="0" fontId="6" fillId="3" borderId="14" xfId="3" applyFont="1" applyFill="1" applyBorder="1" applyAlignment="1" applyProtection="1">
      <alignment horizontal="center" vertical="center"/>
    </xf>
    <xf numFmtId="0" fontId="6" fillId="3" borderId="30" xfId="3" applyFont="1" applyFill="1" applyBorder="1" applyAlignment="1" applyProtection="1">
      <alignment horizontal="center" vertical="center"/>
    </xf>
  </cellXfs>
  <cellStyles count="5">
    <cellStyle name="Normalno" xfId="0" builtinId="0"/>
    <cellStyle name="Obično_Troskovnik-vodovod" xfId="1"/>
    <cellStyle name="PREDG" xfId="2"/>
    <cellStyle name="REKAPITULACIJA" xfId="3"/>
    <cellStyle name="STAVKE"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2276475</xdr:colOff>
      <xdr:row>0</xdr:row>
      <xdr:rowOff>0</xdr:rowOff>
    </xdr:from>
    <xdr:to>
      <xdr:col>7</xdr:col>
      <xdr:colOff>0</xdr:colOff>
      <xdr:row>1</xdr:row>
      <xdr:rowOff>0</xdr:rowOff>
    </xdr:to>
    <xdr:sp macro="" textlink="">
      <xdr:nvSpPr>
        <xdr:cNvPr id="1034" name="Text Box 10">
          <a:extLst>
            <a:ext uri="{FF2B5EF4-FFF2-40B4-BE49-F238E27FC236}">
              <a16:creationId xmlns:a16="http://schemas.microsoft.com/office/drawing/2014/main" id="{00000000-0008-0000-0100-00000A040000}"/>
            </a:ext>
          </a:extLst>
        </xdr:cNvPr>
        <xdr:cNvSpPr txBox="1">
          <a:spLocks noChangeArrowheads="1"/>
        </xdr:cNvSpPr>
      </xdr:nvSpPr>
      <xdr:spPr bwMode="auto">
        <a:xfrm>
          <a:off x="3257550" y="0"/>
          <a:ext cx="3962400" cy="21907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US" sz="800" b="1" i="0" strike="noStrike">
              <a:solidFill>
                <a:srgbClr val="000000"/>
              </a:solidFill>
              <a:latin typeface="Arial"/>
              <a:cs typeface="Arial"/>
            </a:rPr>
            <a:t>PRIKAZ POJEDINIH STAVKI TROŠKOVNIKA OVISI O VRIJEDNOSTI "kiločina"</a:t>
          </a:r>
        </a:p>
      </xdr:txBody>
    </xdr:sp>
    <xdr:clientData/>
  </xdr:twoCellAnchor>
  <mc:AlternateContent xmlns:mc="http://schemas.openxmlformats.org/markup-compatibility/2006">
    <mc:Choice xmlns:a14="http://schemas.microsoft.com/office/drawing/2010/main" Requires="a14">
      <xdr:twoCellAnchor editAs="oneCell">
        <xdr:from>
          <xdr:col>2</xdr:col>
          <xdr:colOff>525780</xdr:colOff>
          <xdr:row>0</xdr:row>
          <xdr:rowOff>0</xdr:rowOff>
        </xdr:from>
        <xdr:to>
          <xdr:col>2</xdr:col>
          <xdr:colOff>1821180</xdr:colOff>
          <xdr:row>1</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r-HR" sz="800" b="1" i="0" u="none" strike="noStrike" baseline="0">
                  <a:solidFill>
                    <a:srgbClr val="FF0000"/>
                  </a:solidFill>
                  <a:latin typeface="Arial"/>
                  <a:cs typeface="Arial"/>
                </a:rPr>
                <a:t>OTKRIJ PRAZNE REDOVE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0</xdr:rowOff>
        </xdr:from>
        <xdr:to>
          <xdr:col>2</xdr:col>
          <xdr:colOff>518160</xdr:colOff>
          <xdr:row>1</xdr:row>
          <xdr:rowOff>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r-HR" sz="800" b="1" i="0" u="none" strike="noStrike" baseline="0">
                  <a:solidFill>
                    <a:srgbClr val="FF0000"/>
                  </a:solidFill>
                  <a:latin typeface="Arial"/>
                  <a:cs typeface="Arial"/>
                </a:rPr>
                <a:t>SAKRIJ PRAZNE REDOVE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indexed="34"/>
  </sheetPr>
  <dimension ref="A1:C22"/>
  <sheetViews>
    <sheetView tabSelected="1" topLeftCell="A3" zoomScaleSheetLayoutView="100" workbookViewId="0">
      <selection activeCell="A4" sqref="A4:XFD4"/>
    </sheetView>
  </sheetViews>
  <sheetFormatPr defaultColWidth="9.109375" defaultRowHeight="13.2" x14ac:dyDescent="0.25"/>
  <cols>
    <col min="1" max="1" width="91.109375" style="79" customWidth="1"/>
    <col min="2" max="2" width="9.109375" style="79"/>
    <col min="3" max="3" width="109.88671875" style="79" customWidth="1"/>
    <col min="4" max="16384" width="9.109375" style="79"/>
  </cols>
  <sheetData>
    <row r="1" spans="1:3" ht="69.599999999999994" hidden="1" customHeight="1" x14ac:dyDescent="0.25">
      <c r="A1" s="32"/>
    </row>
    <row r="2" spans="1:3" ht="69.599999999999994" hidden="1" customHeight="1" x14ac:dyDescent="0.25">
      <c r="A2" s="80"/>
    </row>
    <row r="3" spans="1:3" ht="70.05" customHeight="1" x14ac:dyDescent="0.3">
      <c r="A3" s="33" t="s">
        <v>27</v>
      </c>
    </row>
    <row r="4" spans="1:3" ht="70.05" customHeight="1" x14ac:dyDescent="0.25">
      <c r="A4" s="80"/>
    </row>
    <row r="5" spans="1:3" ht="70.05" customHeight="1" x14ac:dyDescent="0.25">
      <c r="A5" s="53" t="s">
        <v>53</v>
      </c>
    </row>
    <row r="6" spans="1:3" ht="70.05" customHeight="1" x14ac:dyDescent="0.25">
      <c r="A6" s="53"/>
    </row>
    <row r="7" spans="1:3" ht="70.05" customHeight="1" x14ac:dyDescent="0.25">
      <c r="A7" s="53" t="s">
        <v>55</v>
      </c>
    </row>
    <row r="8" spans="1:3" ht="70.05" customHeight="1" x14ac:dyDescent="0.25">
      <c r="A8" s="53"/>
      <c r="C8" s="81"/>
    </row>
    <row r="9" spans="1:3" ht="70.05" customHeight="1" x14ac:dyDescent="0.25">
      <c r="A9" s="53" t="s">
        <v>47</v>
      </c>
      <c r="C9" s="82"/>
    </row>
    <row r="10" spans="1:3" ht="70.05" customHeight="1" x14ac:dyDescent="0.25">
      <c r="A10" s="53"/>
    </row>
    <row r="11" spans="1:3" ht="70.05" customHeight="1" x14ac:dyDescent="0.25">
      <c r="A11" s="53" t="s">
        <v>74</v>
      </c>
    </row>
    <row r="12" spans="1:3" ht="70.05" customHeight="1" x14ac:dyDescent="0.25">
      <c r="A12" s="53"/>
    </row>
    <row r="13" spans="1:3" ht="70.05" customHeight="1" x14ac:dyDescent="0.25">
      <c r="A13" s="53" t="s">
        <v>76</v>
      </c>
    </row>
    <row r="14" spans="1:3" ht="70.05" customHeight="1" x14ac:dyDescent="0.25">
      <c r="A14" s="53"/>
    </row>
    <row r="15" spans="1:3" ht="70.05" customHeight="1" x14ac:dyDescent="0.25">
      <c r="A15" s="53" t="s">
        <v>48</v>
      </c>
    </row>
    <row r="16" spans="1:3" ht="70.05" customHeight="1" x14ac:dyDescent="0.25">
      <c r="A16" s="53"/>
    </row>
    <row r="17" spans="1:1" ht="70.05" customHeight="1" x14ac:dyDescent="0.25">
      <c r="A17" s="53" t="s">
        <v>49</v>
      </c>
    </row>
    <row r="18" spans="1:1" ht="70.05" customHeight="1" x14ac:dyDescent="0.25">
      <c r="A18" s="54"/>
    </row>
    <row r="19" spans="1:1" ht="70.05" customHeight="1" x14ac:dyDescent="0.25">
      <c r="A19" s="53" t="s">
        <v>50</v>
      </c>
    </row>
    <row r="20" spans="1:1" ht="70.05" customHeight="1" x14ac:dyDescent="0.25">
      <c r="A20" s="53"/>
    </row>
    <row r="21" spans="1:1" ht="70.05" customHeight="1" x14ac:dyDescent="0.25">
      <c r="A21" s="53" t="s">
        <v>75</v>
      </c>
    </row>
    <row r="22" spans="1:1" x14ac:dyDescent="0.25">
      <c r="A22" s="54"/>
    </row>
  </sheetData>
  <sheetProtection selectLockedCells="1"/>
  <phoneticPr fontId="0" type="noConversion"/>
  <pageMargins left="1.1811023622047245" right="0.39370078740157483" top="0.98425196850393704" bottom="0.86614173228346458" header="0.51181102362204722" footer="0.51181102362204722"/>
  <pageSetup paperSize="9" orientation="portrait" r:id="rId1"/>
  <headerFooter alignWithMargins="0">
    <oddHeader xml:space="preserve">&amp;L&amp;"Arial,Bold"&amp;9PLATEA konzalting d.o.o.
za projektiranje i nadzor&amp;C&amp;9Investitor: Grad Vrgorac&amp;R&amp;9Izgradnja dijela Ulice kralja Tomislava
u Vrgorcu
 TKP 54/16
</oddHeader>
    <oddFooter>&amp;L&amp;9Split, rujan 2016.&amp;C&amp;9TROŠKOVNIK RADOVA&amp;R&amp;9 1/23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00B0F0"/>
  </sheetPr>
  <dimension ref="A1:H136"/>
  <sheetViews>
    <sheetView showZeros="0" topLeftCell="A16" zoomScaleNormal="100" zoomScaleSheetLayoutView="100" zoomScalePageLayoutView="145" workbookViewId="0">
      <selection activeCell="C5" sqref="C5"/>
    </sheetView>
  </sheetViews>
  <sheetFormatPr defaultColWidth="9.109375" defaultRowHeight="10.199999999999999" x14ac:dyDescent="0.2"/>
  <cols>
    <col min="1" max="1" width="6" style="2" customWidth="1"/>
    <col min="2" max="2" width="8.6640625" style="43" customWidth="1"/>
    <col min="3" max="3" width="38.6640625" style="2" customWidth="1"/>
    <col min="4" max="4" width="8.6640625" style="4" customWidth="1"/>
    <col min="5" max="5" width="12.6640625" style="5" customWidth="1"/>
    <col min="6" max="6" width="12.6640625" style="4" customWidth="1"/>
    <col min="7" max="7" width="20.6640625" style="6" customWidth="1"/>
    <col min="8" max="16384" width="9.109375" style="2"/>
  </cols>
  <sheetData>
    <row r="1" spans="1:7" ht="17.25" customHeight="1" thickBot="1" x14ac:dyDescent="0.25"/>
    <row r="2" spans="1:7" ht="20.100000000000001" customHeight="1" thickBot="1" x14ac:dyDescent="0.25">
      <c r="A2" s="27" t="s">
        <v>17</v>
      </c>
      <c r="B2" s="38" t="s">
        <v>28</v>
      </c>
      <c r="C2" s="29" t="s">
        <v>18</v>
      </c>
      <c r="D2" s="28" t="s">
        <v>19</v>
      </c>
      <c r="E2" s="30" t="s">
        <v>20</v>
      </c>
      <c r="F2" s="28" t="s">
        <v>21</v>
      </c>
      <c r="G2" s="31" t="s">
        <v>22</v>
      </c>
    </row>
    <row r="3" spans="1:7" s="3" customFormat="1" ht="13.8" thickBot="1" x14ac:dyDescent="0.25">
      <c r="A3" s="19" t="s">
        <v>25</v>
      </c>
      <c r="B3" s="39"/>
      <c r="C3" s="20" t="s">
        <v>26</v>
      </c>
      <c r="D3" s="21"/>
      <c r="E3" s="22"/>
      <c r="F3" s="21"/>
      <c r="G3" s="23"/>
    </row>
    <row r="4" spans="1:7" s="3" customFormat="1" ht="101.4" customHeight="1" x14ac:dyDescent="0.2">
      <c r="A4" s="12" t="s">
        <v>29</v>
      </c>
      <c r="B4" s="40" t="s">
        <v>30</v>
      </c>
      <c r="C4" s="13" t="s">
        <v>45</v>
      </c>
      <c r="D4" s="11" t="s">
        <v>44</v>
      </c>
      <c r="E4" s="14">
        <v>200</v>
      </c>
      <c r="F4" s="77">
        <v>0</v>
      </c>
      <c r="G4" s="35">
        <f>E4*F4</f>
        <v>0</v>
      </c>
    </row>
    <row r="5" spans="1:7" ht="136.19999999999999" customHeight="1" x14ac:dyDescent="0.2">
      <c r="A5" s="12" t="s">
        <v>8</v>
      </c>
      <c r="B5" s="40" t="s">
        <v>9</v>
      </c>
      <c r="C5" s="13" t="s">
        <v>78</v>
      </c>
      <c r="D5" s="11" t="s">
        <v>10</v>
      </c>
      <c r="E5" s="14">
        <v>2</v>
      </c>
      <c r="F5" s="77">
        <v>0</v>
      </c>
      <c r="G5" s="35">
        <f t="shared" ref="G5:G6" si="0">E5*F5</f>
        <v>0</v>
      </c>
    </row>
    <row r="6" spans="1:7" ht="252" customHeight="1" thickBot="1" x14ac:dyDescent="0.25">
      <c r="A6" s="12" t="s">
        <v>73</v>
      </c>
      <c r="B6" s="40" t="s">
        <v>54</v>
      </c>
      <c r="C6" s="13" t="s">
        <v>79</v>
      </c>
      <c r="D6" s="11" t="s">
        <v>10</v>
      </c>
      <c r="E6" s="17">
        <v>3</v>
      </c>
      <c r="F6" s="35">
        <v>0</v>
      </c>
      <c r="G6" s="35">
        <f t="shared" si="0"/>
        <v>0</v>
      </c>
    </row>
    <row r="7" spans="1:7" ht="25.8" customHeight="1" thickBot="1" x14ac:dyDescent="0.25">
      <c r="A7" s="26"/>
      <c r="B7" s="41"/>
      <c r="C7" s="24" t="s">
        <v>14</v>
      </c>
      <c r="D7" s="24"/>
      <c r="E7" s="25"/>
      <c r="F7" s="36"/>
      <c r="G7" s="37">
        <f>SUM(G4:G6)</f>
        <v>0</v>
      </c>
    </row>
    <row r="8" spans="1:7" ht="13.8" thickBot="1" x14ac:dyDescent="0.25">
      <c r="A8" s="84" t="s">
        <v>34</v>
      </c>
      <c r="B8" s="135"/>
      <c r="C8" s="220" t="s">
        <v>80</v>
      </c>
      <c r="D8" s="220"/>
      <c r="E8" s="99"/>
      <c r="F8" s="100"/>
      <c r="G8" s="101"/>
    </row>
    <row r="9" spans="1:7" ht="13.8" thickBot="1" x14ac:dyDescent="0.25">
      <c r="A9" s="84" t="s">
        <v>33</v>
      </c>
      <c r="B9" s="135"/>
      <c r="C9" s="85" t="s">
        <v>26</v>
      </c>
      <c r="D9" s="98"/>
      <c r="E9" s="99"/>
      <c r="F9" s="100"/>
      <c r="G9" s="101"/>
    </row>
    <row r="10" spans="1:7" s="7" customFormat="1" ht="64.2" customHeight="1" x14ac:dyDescent="0.2">
      <c r="A10" s="86" t="s">
        <v>81</v>
      </c>
      <c r="B10" s="86"/>
      <c r="C10" s="113" t="s">
        <v>56</v>
      </c>
      <c r="D10" s="136"/>
      <c r="E10" s="123"/>
      <c r="F10" s="137"/>
      <c r="G10" s="137"/>
    </row>
    <row r="11" spans="1:7" ht="10.8" thickBot="1" x14ac:dyDescent="0.25">
      <c r="A11" s="86"/>
      <c r="B11" s="86"/>
      <c r="C11" s="138"/>
      <c r="D11" s="139" t="s">
        <v>44</v>
      </c>
      <c r="E11" s="124">
        <v>200</v>
      </c>
      <c r="F11" s="140">
        <v>0</v>
      </c>
      <c r="G11" s="140">
        <f>E11*F11</f>
        <v>0</v>
      </c>
    </row>
    <row r="12" spans="1:7" ht="13.8" thickBot="1" x14ac:dyDescent="0.3">
      <c r="A12" s="141"/>
      <c r="B12" s="142"/>
      <c r="C12" s="143" t="s">
        <v>14</v>
      </c>
      <c r="D12" s="143"/>
      <c r="E12" s="144"/>
      <c r="F12" s="145"/>
      <c r="G12" s="146">
        <f>SUM(G11:G11)</f>
        <v>0</v>
      </c>
    </row>
    <row r="13" spans="1:7" ht="13.8" thickBot="1" x14ac:dyDescent="0.25">
      <c r="A13" s="135" t="s">
        <v>36</v>
      </c>
      <c r="B13" s="135"/>
      <c r="C13" s="135" t="s">
        <v>13</v>
      </c>
      <c r="D13" s="135"/>
      <c r="E13" s="135"/>
      <c r="F13" s="147"/>
      <c r="G13" s="148"/>
    </row>
    <row r="14" spans="1:7" ht="151.19999999999999" customHeight="1" x14ac:dyDescent="0.2">
      <c r="A14" s="149" t="s">
        <v>82</v>
      </c>
      <c r="B14" s="149" t="s">
        <v>83</v>
      </c>
      <c r="C14" s="150" t="s">
        <v>106</v>
      </c>
      <c r="D14" s="151" t="s">
        <v>11</v>
      </c>
      <c r="E14" s="152">
        <v>257</v>
      </c>
      <c r="F14" s="153">
        <v>0</v>
      </c>
      <c r="G14" s="153">
        <f t="shared" ref="G14:G19" si="1">E14*F14</f>
        <v>0</v>
      </c>
    </row>
    <row r="15" spans="1:7" s="83" customFormat="1" ht="38.4" customHeight="1" x14ac:dyDescent="0.2">
      <c r="A15" s="51" t="s">
        <v>119</v>
      </c>
      <c r="B15" s="47"/>
      <c r="C15" s="47" t="s">
        <v>58</v>
      </c>
      <c r="D15" s="161" t="s">
        <v>11</v>
      </c>
      <c r="E15" s="125">
        <v>12</v>
      </c>
      <c r="F15" s="104">
        <v>0</v>
      </c>
      <c r="G15" s="190">
        <f t="shared" si="1"/>
        <v>0</v>
      </c>
    </row>
    <row r="16" spans="1:7" ht="104.4" customHeight="1" x14ac:dyDescent="0.2">
      <c r="A16" s="49" t="s">
        <v>85</v>
      </c>
      <c r="B16" s="49" t="s">
        <v>84</v>
      </c>
      <c r="C16" s="111" t="s">
        <v>107</v>
      </c>
      <c r="D16" s="154" t="s">
        <v>11</v>
      </c>
      <c r="E16" s="155">
        <v>270</v>
      </c>
      <c r="F16" s="156">
        <v>0</v>
      </c>
      <c r="G16" s="156">
        <f t="shared" si="1"/>
        <v>0</v>
      </c>
    </row>
    <row r="17" spans="1:8" ht="79.8" customHeight="1" x14ac:dyDescent="0.2">
      <c r="A17" s="86" t="s">
        <v>86</v>
      </c>
      <c r="B17" s="86"/>
      <c r="C17" s="48" t="s">
        <v>59</v>
      </c>
      <c r="D17" s="52" t="s">
        <v>23</v>
      </c>
      <c r="E17" s="116">
        <v>110</v>
      </c>
      <c r="F17" s="104">
        <v>0</v>
      </c>
      <c r="G17" s="104">
        <f t="shared" si="1"/>
        <v>0</v>
      </c>
    </row>
    <row r="18" spans="1:8" ht="119.4" customHeight="1" x14ac:dyDescent="0.2">
      <c r="A18" s="128" t="s">
        <v>120</v>
      </c>
      <c r="B18" s="128" t="s">
        <v>87</v>
      </c>
      <c r="C18" s="45" t="s">
        <v>116</v>
      </c>
      <c r="D18" s="52" t="s">
        <v>11</v>
      </c>
      <c r="E18" s="116">
        <v>77</v>
      </c>
      <c r="F18" s="104">
        <v>0</v>
      </c>
      <c r="G18" s="104">
        <f t="shared" si="1"/>
        <v>0</v>
      </c>
    </row>
    <row r="19" spans="1:8" ht="72" thickBot="1" x14ac:dyDescent="0.25">
      <c r="A19" s="191" t="s">
        <v>129</v>
      </c>
      <c r="B19" s="128"/>
      <c r="C19" s="45" t="s">
        <v>60</v>
      </c>
      <c r="D19" s="96" t="s">
        <v>11</v>
      </c>
      <c r="E19" s="117">
        <v>187</v>
      </c>
      <c r="F19" s="103">
        <v>0</v>
      </c>
      <c r="G19" s="103">
        <f t="shared" si="1"/>
        <v>0</v>
      </c>
    </row>
    <row r="20" spans="1:8" ht="13.8" thickBot="1" x14ac:dyDescent="0.3">
      <c r="A20" s="92"/>
      <c r="B20" s="157"/>
      <c r="C20" s="158" t="s">
        <v>15</v>
      </c>
      <c r="D20" s="158"/>
      <c r="E20" s="118"/>
      <c r="F20" s="159"/>
      <c r="G20" s="160">
        <f>SUM(G14:G19)</f>
        <v>0</v>
      </c>
    </row>
    <row r="21" spans="1:8" ht="13.8" thickBot="1" x14ac:dyDescent="0.25">
      <c r="A21" s="106" t="s">
        <v>37</v>
      </c>
      <c r="B21" s="107"/>
      <c r="C21" s="107" t="s">
        <v>61</v>
      </c>
      <c r="D21" s="107"/>
      <c r="E21" s="107"/>
      <c r="F21" s="108"/>
      <c r="G21" s="109"/>
      <c r="H21" s="8"/>
    </row>
    <row r="22" spans="1:8" ht="85.8" customHeight="1" x14ac:dyDescent="0.2">
      <c r="A22" s="12" t="s">
        <v>88</v>
      </c>
      <c r="B22" s="44" t="s">
        <v>3</v>
      </c>
      <c r="C22" s="46" t="s">
        <v>108</v>
      </c>
      <c r="D22" s="11" t="s">
        <v>11</v>
      </c>
      <c r="E22" s="14">
        <v>10</v>
      </c>
      <c r="F22" s="35">
        <v>0</v>
      </c>
      <c r="G22" s="35">
        <f>E22*F22</f>
        <v>0</v>
      </c>
    </row>
    <row r="23" spans="1:8" ht="79.2" customHeight="1" x14ac:dyDescent="0.2">
      <c r="A23" s="112" t="s">
        <v>89</v>
      </c>
      <c r="B23" s="112"/>
      <c r="C23" s="97" t="s">
        <v>105</v>
      </c>
      <c r="D23" s="161" t="s">
        <v>62</v>
      </c>
      <c r="E23" s="121">
        <v>8</v>
      </c>
      <c r="F23" s="104">
        <v>0</v>
      </c>
      <c r="G23" s="104">
        <f>E23*F23</f>
        <v>0</v>
      </c>
    </row>
    <row r="24" spans="1:8" ht="60.6" customHeight="1" x14ac:dyDescent="0.2">
      <c r="A24" s="87" t="s">
        <v>90</v>
      </c>
      <c r="B24" s="87"/>
      <c r="C24" s="162" t="s">
        <v>104</v>
      </c>
      <c r="D24" s="154" t="s">
        <v>62</v>
      </c>
      <c r="E24" s="163">
        <v>11</v>
      </c>
      <c r="F24" s="105">
        <v>0</v>
      </c>
      <c r="G24" s="105">
        <f>E24*F24</f>
        <v>0</v>
      </c>
    </row>
    <row r="25" spans="1:8" ht="40.799999999999997" customHeight="1" thickBot="1" x14ac:dyDescent="0.25">
      <c r="A25" s="90" t="s">
        <v>121</v>
      </c>
      <c r="B25" s="90"/>
      <c r="C25" s="48" t="s">
        <v>91</v>
      </c>
      <c r="D25" s="52" t="s">
        <v>23</v>
      </c>
      <c r="E25" s="117">
        <v>4</v>
      </c>
      <c r="F25" s="103">
        <v>0</v>
      </c>
      <c r="G25" s="103">
        <f>E25*F25</f>
        <v>0</v>
      </c>
    </row>
    <row r="26" spans="1:8" ht="13.8" thickBot="1" x14ac:dyDescent="0.3">
      <c r="A26" s="110"/>
      <c r="B26" s="110"/>
      <c r="C26" s="164" t="s">
        <v>63</v>
      </c>
      <c r="D26" s="158"/>
      <c r="E26" s="118"/>
      <c r="F26" s="159"/>
      <c r="G26" s="160">
        <f>SUM(G22:G25)</f>
        <v>0</v>
      </c>
    </row>
    <row r="27" spans="1:8" ht="13.8" thickBot="1" x14ac:dyDescent="0.25">
      <c r="A27" s="106" t="s">
        <v>38</v>
      </c>
      <c r="B27" s="107"/>
      <c r="C27" s="107" t="s">
        <v>64</v>
      </c>
      <c r="D27" s="107"/>
      <c r="E27" s="107"/>
      <c r="F27" s="108"/>
      <c r="G27" s="109"/>
    </row>
    <row r="28" spans="1:8" ht="126" customHeight="1" x14ac:dyDescent="0.2">
      <c r="A28" s="18" t="s">
        <v>92</v>
      </c>
      <c r="B28" s="188" t="s">
        <v>5</v>
      </c>
      <c r="C28" s="130" t="s">
        <v>127</v>
      </c>
      <c r="D28" s="151" t="s">
        <v>62</v>
      </c>
      <c r="E28" s="187">
        <v>3</v>
      </c>
      <c r="F28" s="133">
        <v>0</v>
      </c>
      <c r="G28" s="133">
        <f>E28*F28</f>
        <v>0</v>
      </c>
    </row>
    <row r="29" spans="1:8" ht="164.4" customHeight="1" x14ac:dyDescent="0.2">
      <c r="A29" s="91" t="s">
        <v>94</v>
      </c>
      <c r="B29" s="165" t="s">
        <v>93</v>
      </c>
      <c r="C29" s="48" t="s">
        <v>109</v>
      </c>
      <c r="D29" s="166" t="s">
        <v>62</v>
      </c>
      <c r="E29" s="122">
        <v>4</v>
      </c>
      <c r="F29" s="104">
        <v>0</v>
      </c>
      <c r="G29" s="104">
        <f>E29*F29</f>
        <v>0</v>
      </c>
    </row>
    <row r="30" spans="1:8" ht="102.6" customHeight="1" x14ac:dyDescent="0.2">
      <c r="A30" s="87" t="s">
        <v>95</v>
      </c>
      <c r="B30" s="167"/>
      <c r="C30" s="46" t="s">
        <v>118</v>
      </c>
      <c r="D30" s="50" t="s">
        <v>62</v>
      </c>
      <c r="E30" s="119">
        <v>5</v>
      </c>
      <c r="F30" s="105">
        <v>0</v>
      </c>
      <c r="G30" s="105">
        <f>E30*F30</f>
        <v>0</v>
      </c>
    </row>
    <row r="31" spans="1:8" ht="193.8" x14ac:dyDescent="0.2">
      <c r="A31" s="12" t="s">
        <v>97</v>
      </c>
      <c r="B31" s="44" t="s">
        <v>0</v>
      </c>
      <c r="C31" s="46" t="s">
        <v>128</v>
      </c>
      <c r="D31" s="11" t="s">
        <v>10</v>
      </c>
      <c r="E31" s="17">
        <v>3</v>
      </c>
      <c r="F31" s="104">
        <v>0</v>
      </c>
      <c r="G31" s="35">
        <f>E31*F31</f>
        <v>0</v>
      </c>
    </row>
    <row r="32" spans="1:8" x14ac:dyDescent="0.2">
      <c r="A32" s="168" t="s">
        <v>99</v>
      </c>
      <c r="B32" s="169"/>
      <c r="C32" s="45" t="s">
        <v>110</v>
      </c>
      <c r="D32" s="170"/>
      <c r="E32" s="171"/>
      <c r="F32" s="102"/>
      <c r="G32" s="102"/>
    </row>
    <row r="33" spans="1:7" ht="40.799999999999997" x14ac:dyDescent="0.2">
      <c r="A33" s="172"/>
      <c r="B33" s="89"/>
      <c r="C33" s="48" t="s">
        <v>96</v>
      </c>
      <c r="D33" s="166"/>
      <c r="E33" s="122"/>
      <c r="F33" s="103"/>
      <c r="G33" s="103"/>
    </row>
    <row r="34" spans="1:7" x14ac:dyDescent="0.2">
      <c r="A34" s="173"/>
      <c r="B34" s="88"/>
      <c r="C34" s="94" t="s">
        <v>2</v>
      </c>
      <c r="D34" s="95" t="s">
        <v>44</v>
      </c>
      <c r="E34" s="116">
        <v>170</v>
      </c>
      <c r="F34" s="104">
        <v>0</v>
      </c>
      <c r="G34" s="104">
        <f>E34*F34</f>
        <v>0</v>
      </c>
    </row>
    <row r="35" spans="1:7" ht="51" x14ac:dyDescent="0.2">
      <c r="A35" s="172" t="s">
        <v>101</v>
      </c>
      <c r="B35" s="89"/>
      <c r="C35" s="48" t="s">
        <v>98</v>
      </c>
      <c r="D35" s="166"/>
      <c r="E35" s="122"/>
      <c r="F35" s="103"/>
      <c r="G35" s="103"/>
    </row>
    <row r="36" spans="1:7" x14ac:dyDescent="0.2">
      <c r="A36" s="88"/>
      <c r="B36" s="88"/>
      <c r="C36" s="94" t="s">
        <v>1</v>
      </c>
      <c r="D36" s="95" t="s">
        <v>44</v>
      </c>
      <c r="E36" s="116">
        <v>13</v>
      </c>
      <c r="F36" s="104">
        <v>0</v>
      </c>
      <c r="G36" s="104">
        <f>E36*F36</f>
        <v>0</v>
      </c>
    </row>
    <row r="37" spans="1:7" ht="40.799999999999997" x14ac:dyDescent="0.2">
      <c r="A37" s="174" t="s">
        <v>122</v>
      </c>
      <c r="B37" s="174"/>
      <c r="C37" s="46" t="s">
        <v>100</v>
      </c>
      <c r="D37" s="50" t="s">
        <v>62</v>
      </c>
      <c r="E37" s="116">
        <v>1</v>
      </c>
      <c r="F37" s="104">
        <v>0</v>
      </c>
      <c r="G37" s="104">
        <f>E37*F37</f>
        <v>0</v>
      </c>
    </row>
    <row r="38" spans="1:7" ht="112.8" thickBot="1" x14ac:dyDescent="0.3">
      <c r="A38" s="172" t="s">
        <v>123</v>
      </c>
      <c r="B38" s="175"/>
      <c r="C38" s="176" t="s">
        <v>102</v>
      </c>
      <c r="D38" s="177" t="s">
        <v>44</v>
      </c>
      <c r="E38" s="104">
        <v>170</v>
      </c>
      <c r="F38" s="104">
        <v>0</v>
      </c>
      <c r="G38" s="104">
        <f>E38:E39*F38:F39</f>
        <v>0</v>
      </c>
    </row>
    <row r="39" spans="1:7" ht="13.8" thickBot="1" x14ac:dyDescent="0.25">
      <c r="A39" s="92"/>
      <c r="B39" s="157"/>
      <c r="C39" s="178" t="s">
        <v>65</v>
      </c>
      <c r="D39" s="158"/>
      <c r="E39" s="159"/>
      <c r="F39" s="159"/>
      <c r="G39" s="179">
        <f>SUM(G28:G38)</f>
        <v>0</v>
      </c>
    </row>
    <row r="40" spans="1:7" ht="10.8" thickBot="1" x14ac:dyDescent="0.25">
      <c r="A40" s="180"/>
      <c r="B40" s="180"/>
      <c r="C40" s="182"/>
      <c r="D40" s="52"/>
      <c r="E40" s="126"/>
      <c r="F40" s="116">
        <v>0</v>
      </c>
      <c r="G40" s="116">
        <f>E40*F40</f>
        <v>0</v>
      </c>
    </row>
    <row r="41" spans="1:7" ht="13.8" thickBot="1" x14ac:dyDescent="0.3">
      <c r="A41" s="92"/>
      <c r="B41" s="157"/>
      <c r="C41" s="158"/>
      <c r="D41" s="158"/>
      <c r="E41" s="118"/>
      <c r="F41" s="159"/>
      <c r="G41" s="160">
        <f>SUM(G40:G40)</f>
        <v>0</v>
      </c>
    </row>
    <row r="42" spans="1:7" ht="13.8" thickBot="1" x14ac:dyDescent="0.3">
      <c r="A42" s="114"/>
      <c r="B42" s="115"/>
      <c r="C42" s="183" t="s">
        <v>103</v>
      </c>
      <c r="D42" s="184"/>
      <c r="E42" s="127"/>
      <c r="F42" s="185"/>
      <c r="G42" s="186">
        <f>G12+G20+G26+G39+G41</f>
        <v>0</v>
      </c>
    </row>
    <row r="43" spans="1:7" ht="13.8" thickBot="1" x14ac:dyDescent="0.25">
      <c r="A43" s="84" t="s">
        <v>4</v>
      </c>
      <c r="B43" s="135"/>
      <c r="C43" s="220" t="s">
        <v>114</v>
      </c>
      <c r="D43" s="220"/>
      <c r="E43" s="99"/>
      <c r="F43" s="100"/>
      <c r="G43" s="101"/>
    </row>
    <row r="44" spans="1:7" ht="13.8" thickBot="1" x14ac:dyDescent="0.25">
      <c r="A44" s="135" t="s">
        <v>39</v>
      </c>
      <c r="B44" s="135"/>
      <c r="C44" s="135" t="s">
        <v>13</v>
      </c>
      <c r="D44" s="135"/>
      <c r="E44" s="135"/>
      <c r="F44" s="147"/>
      <c r="G44" s="148"/>
    </row>
    <row r="45" spans="1:7" ht="151.19999999999999" customHeight="1" x14ac:dyDescent="0.2">
      <c r="A45" s="149" t="s">
        <v>68</v>
      </c>
      <c r="B45" s="149" t="s">
        <v>83</v>
      </c>
      <c r="C45" s="150" t="s">
        <v>115</v>
      </c>
      <c r="D45" s="151" t="s">
        <v>11</v>
      </c>
      <c r="E45" s="152">
        <v>295</v>
      </c>
      <c r="F45" s="153">
        <v>0</v>
      </c>
      <c r="G45" s="153">
        <f t="shared" ref="G45:G50" si="2">E45*F45</f>
        <v>0</v>
      </c>
    </row>
    <row r="46" spans="1:7" s="83" customFormat="1" ht="35.4" customHeight="1" x14ac:dyDescent="0.2">
      <c r="A46" s="51" t="s">
        <v>69</v>
      </c>
      <c r="B46" s="47"/>
      <c r="C46" s="47" t="s">
        <v>58</v>
      </c>
      <c r="D46" s="161" t="s">
        <v>11</v>
      </c>
      <c r="E46" s="125">
        <v>16</v>
      </c>
      <c r="F46" s="104">
        <v>0</v>
      </c>
      <c r="G46" s="190">
        <f t="shared" si="2"/>
        <v>0</v>
      </c>
    </row>
    <row r="47" spans="1:7" ht="81.599999999999994" x14ac:dyDescent="0.2">
      <c r="A47" s="49" t="s">
        <v>70</v>
      </c>
      <c r="B47" s="49" t="s">
        <v>84</v>
      </c>
      <c r="C47" s="111" t="s">
        <v>107</v>
      </c>
      <c r="D47" s="154" t="s">
        <v>11</v>
      </c>
      <c r="E47" s="155">
        <v>295</v>
      </c>
      <c r="F47" s="156">
        <v>0</v>
      </c>
      <c r="G47" s="156">
        <f t="shared" si="2"/>
        <v>0</v>
      </c>
    </row>
    <row r="48" spans="1:7" ht="61.2" x14ac:dyDescent="0.2">
      <c r="A48" s="86" t="s">
        <v>71</v>
      </c>
      <c r="B48" s="86"/>
      <c r="C48" s="48" t="s">
        <v>59</v>
      </c>
      <c r="D48" s="52" t="s">
        <v>23</v>
      </c>
      <c r="E48" s="116">
        <v>120</v>
      </c>
      <c r="F48" s="104">
        <v>0</v>
      </c>
      <c r="G48" s="104">
        <f t="shared" si="2"/>
        <v>0</v>
      </c>
    </row>
    <row r="49" spans="1:7" ht="111.75" customHeight="1" x14ac:dyDescent="0.2">
      <c r="A49" s="128" t="s">
        <v>72</v>
      </c>
      <c r="B49" s="128" t="s">
        <v>87</v>
      </c>
      <c r="C49" s="45" t="s">
        <v>116</v>
      </c>
      <c r="D49" s="52" t="s">
        <v>11</v>
      </c>
      <c r="E49" s="116">
        <v>83</v>
      </c>
      <c r="F49" s="104">
        <v>0</v>
      </c>
      <c r="G49" s="104">
        <f t="shared" si="2"/>
        <v>0</v>
      </c>
    </row>
    <row r="50" spans="1:7" ht="72" thickBot="1" x14ac:dyDescent="0.25">
      <c r="A50" s="128" t="s">
        <v>42</v>
      </c>
      <c r="B50" s="128"/>
      <c r="C50" s="45" t="s">
        <v>60</v>
      </c>
      <c r="D50" s="96" t="s">
        <v>11</v>
      </c>
      <c r="E50" s="117">
        <v>212</v>
      </c>
      <c r="F50" s="103">
        <v>0</v>
      </c>
      <c r="G50" s="103">
        <f t="shared" si="2"/>
        <v>0</v>
      </c>
    </row>
    <row r="51" spans="1:7" ht="13.8" thickBot="1" x14ac:dyDescent="0.3">
      <c r="A51" s="92"/>
      <c r="B51" s="157"/>
      <c r="C51" s="158" t="s">
        <v>15</v>
      </c>
      <c r="D51" s="158"/>
      <c r="E51" s="118"/>
      <c r="F51" s="159"/>
      <c r="G51" s="160">
        <f>SUM(G45:G50)</f>
        <v>0</v>
      </c>
    </row>
    <row r="52" spans="1:7" ht="13.8" thickBot="1" x14ac:dyDescent="0.25">
      <c r="A52" s="106" t="s">
        <v>40</v>
      </c>
      <c r="B52" s="107"/>
      <c r="C52" s="107" t="s">
        <v>64</v>
      </c>
      <c r="D52" s="107"/>
      <c r="E52" s="107"/>
      <c r="F52" s="108"/>
      <c r="G52" s="109"/>
    </row>
    <row r="53" spans="1:7" ht="91.8" x14ac:dyDescent="0.2">
      <c r="A53" s="189" t="s">
        <v>43</v>
      </c>
      <c r="B53" s="129"/>
      <c r="C53" s="130" t="s">
        <v>117</v>
      </c>
      <c r="D53" s="131" t="s">
        <v>62</v>
      </c>
      <c r="E53" s="132">
        <v>6</v>
      </c>
      <c r="F53" s="133">
        <v>0</v>
      </c>
      <c r="G53" s="133">
        <f>E53*F53</f>
        <v>0</v>
      </c>
    </row>
    <row r="54" spans="1:7" ht="105" customHeight="1" x14ac:dyDescent="0.2">
      <c r="A54" s="91" t="s">
        <v>77</v>
      </c>
      <c r="B54" s="134"/>
      <c r="C54" s="47" t="s">
        <v>124</v>
      </c>
      <c r="D54" s="52" t="s">
        <v>62</v>
      </c>
      <c r="E54" s="126">
        <v>4</v>
      </c>
      <c r="F54" s="104">
        <v>0</v>
      </c>
      <c r="G54" s="103">
        <f>E54*F54</f>
        <v>0</v>
      </c>
    </row>
    <row r="55" spans="1:7" ht="42" customHeight="1" x14ac:dyDescent="0.2">
      <c r="A55" s="168" t="s">
        <v>77</v>
      </c>
      <c r="B55" s="169"/>
      <c r="C55" s="45" t="s">
        <v>125</v>
      </c>
      <c r="D55" s="170"/>
      <c r="E55" s="171"/>
      <c r="F55" s="102"/>
      <c r="G55" s="102"/>
    </row>
    <row r="56" spans="1:7" ht="40.799999999999997" x14ac:dyDescent="0.2">
      <c r="A56" s="172"/>
      <c r="B56" s="89"/>
      <c r="C56" s="48" t="s">
        <v>96</v>
      </c>
      <c r="D56" s="166"/>
      <c r="E56" s="122"/>
      <c r="F56" s="103"/>
      <c r="G56" s="103"/>
    </row>
    <row r="57" spans="1:7" x14ac:dyDescent="0.2">
      <c r="A57" s="173"/>
      <c r="B57" s="88"/>
      <c r="C57" s="94" t="s">
        <v>57</v>
      </c>
      <c r="D57" s="95" t="s">
        <v>44</v>
      </c>
      <c r="E57" s="116">
        <v>184</v>
      </c>
      <c r="F57" s="104">
        <v>0</v>
      </c>
      <c r="G57" s="104">
        <f>E57*F57</f>
        <v>0</v>
      </c>
    </row>
    <row r="58" spans="1:7" ht="40.799999999999997" x14ac:dyDescent="0.2">
      <c r="A58" s="174" t="s">
        <v>111</v>
      </c>
      <c r="B58" s="174"/>
      <c r="C58" s="46" t="s">
        <v>126</v>
      </c>
      <c r="D58" s="50" t="s">
        <v>62</v>
      </c>
      <c r="E58" s="116">
        <v>1</v>
      </c>
      <c r="F58" s="104">
        <v>0</v>
      </c>
      <c r="G58" s="104">
        <f>E58*F58</f>
        <v>0</v>
      </c>
    </row>
    <row r="59" spans="1:7" ht="112.8" thickBot="1" x14ac:dyDescent="0.3">
      <c r="A59" s="172" t="s">
        <v>112</v>
      </c>
      <c r="B59" s="175"/>
      <c r="C59" s="176" t="s">
        <v>102</v>
      </c>
      <c r="D59" s="177" t="s">
        <v>44</v>
      </c>
      <c r="E59" s="104">
        <v>184</v>
      </c>
      <c r="F59" s="104">
        <v>0</v>
      </c>
      <c r="G59" s="104">
        <f>E59:E60*F59:F60</f>
        <v>0</v>
      </c>
    </row>
    <row r="60" spans="1:7" ht="13.8" thickBot="1" x14ac:dyDescent="0.25">
      <c r="A60" s="92"/>
      <c r="B60" s="157"/>
      <c r="C60" s="178" t="s">
        <v>65</v>
      </c>
      <c r="D60" s="158"/>
      <c r="E60" s="159"/>
      <c r="F60" s="159"/>
      <c r="G60" s="179">
        <f>SUM(G53:G59)</f>
        <v>0</v>
      </c>
    </row>
    <row r="61" spans="1:7" ht="13.8" thickBot="1" x14ac:dyDescent="0.3">
      <c r="A61" s="114"/>
      <c r="B61" s="115"/>
      <c r="C61" s="183" t="s">
        <v>113</v>
      </c>
      <c r="D61" s="184"/>
      <c r="E61" s="127"/>
      <c r="F61" s="185"/>
      <c r="G61" s="186">
        <f>SUM(G53:G60)</f>
        <v>0</v>
      </c>
    </row>
    <row r="62" spans="1:7" ht="13.8" thickBot="1" x14ac:dyDescent="0.25">
      <c r="A62" s="106" t="s">
        <v>161</v>
      </c>
      <c r="B62" s="107"/>
      <c r="C62" s="107" t="s">
        <v>130</v>
      </c>
      <c r="D62" s="107"/>
      <c r="E62" s="107"/>
      <c r="F62" s="108"/>
      <c r="G62" s="109"/>
    </row>
    <row r="63" spans="1:7" ht="13.8" thickBot="1" x14ac:dyDescent="0.25">
      <c r="A63" s="106" t="s">
        <v>41</v>
      </c>
      <c r="B63" s="107"/>
      <c r="C63" s="107" t="s">
        <v>26</v>
      </c>
      <c r="D63" s="107"/>
      <c r="E63" s="107"/>
      <c r="F63" s="108"/>
      <c r="G63" s="109"/>
    </row>
    <row r="64" spans="1:7" ht="65.400000000000006" customHeight="1" thickBot="1" x14ac:dyDescent="0.25">
      <c r="A64" s="194" t="s">
        <v>162</v>
      </c>
      <c r="B64" s="194"/>
      <c r="C64" s="45" t="s">
        <v>131</v>
      </c>
      <c r="D64" s="96" t="s">
        <v>44</v>
      </c>
      <c r="E64" s="117">
        <v>216</v>
      </c>
      <c r="F64" s="103">
        <v>0</v>
      </c>
      <c r="G64" s="103">
        <f>E64*F64</f>
        <v>0</v>
      </c>
    </row>
    <row r="65" spans="1:7" ht="13.8" thickBot="1" x14ac:dyDescent="0.3">
      <c r="A65" s="92"/>
      <c r="B65" s="157"/>
      <c r="C65" s="158" t="s">
        <v>14</v>
      </c>
      <c r="D65" s="158"/>
      <c r="E65" s="118"/>
      <c r="F65" s="159"/>
      <c r="G65" s="160">
        <f>SUM(G64:G64)</f>
        <v>0</v>
      </c>
    </row>
    <row r="66" spans="1:7" ht="13.8" thickBot="1" x14ac:dyDescent="0.25">
      <c r="A66" s="106" t="s">
        <v>163</v>
      </c>
      <c r="B66" s="107"/>
      <c r="C66" s="107" t="s">
        <v>13</v>
      </c>
      <c r="D66" s="107"/>
      <c r="E66" s="107"/>
      <c r="F66" s="108"/>
      <c r="G66" s="109"/>
    </row>
    <row r="67" spans="1:7" ht="161.4" customHeight="1" x14ac:dyDescent="0.2">
      <c r="A67" s="194" t="s">
        <v>164</v>
      </c>
      <c r="B67" s="194" t="s">
        <v>83</v>
      </c>
      <c r="C67" s="130" t="s">
        <v>167</v>
      </c>
      <c r="D67" s="131" t="s">
        <v>11</v>
      </c>
      <c r="E67" s="206">
        <v>200</v>
      </c>
      <c r="F67" s="133">
        <v>0</v>
      </c>
      <c r="G67" s="133">
        <f>E67*F67</f>
        <v>0</v>
      </c>
    </row>
    <row r="68" spans="1:7" ht="61.2" x14ac:dyDescent="0.2">
      <c r="A68" s="194" t="s">
        <v>165</v>
      </c>
      <c r="B68" s="194"/>
      <c r="C68" s="46" t="s">
        <v>133</v>
      </c>
      <c r="D68" s="50" t="s">
        <v>23</v>
      </c>
      <c r="E68" s="207">
        <v>173</v>
      </c>
      <c r="F68" s="105">
        <v>0</v>
      </c>
      <c r="G68" s="105">
        <f>E68*F68</f>
        <v>0</v>
      </c>
    </row>
    <row r="69" spans="1:7" ht="71.400000000000006" x14ac:dyDescent="0.2">
      <c r="A69" s="194" t="s">
        <v>168</v>
      </c>
      <c r="B69" s="194" t="s">
        <v>87</v>
      </c>
      <c r="C69" s="46" t="s">
        <v>166</v>
      </c>
      <c r="D69" s="50" t="s">
        <v>11</v>
      </c>
      <c r="E69" s="207">
        <v>98</v>
      </c>
      <c r="F69" s="105">
        <v>0</v>
      </c>
      <c r="G69" s="105">
        <f>E69*F69</f>
        <v>0</v>
      </c>
    </row>
    <row r="70" spans="1:7" ht="51" x14ac:dyDescent="0.2">
      <c r="A70" s="128" t="s">
        <v>169</v>
      </c>
      <c r="B70" s="128"/>
      <c r="C70" s="48" t="s">
        <v>134</v>
      </c>
      <c r="D70" s="50" t="s">
        <v>16</v>
      </c>
      <c r="E70" s="207">
        <v>1.2</v>
      </c>
      <c r="F70" s="105">
        <v>0</v>
      </c>
      <c r="G70" s="105">
        <f>E70*F70</f>
        <v>0</v>
      </c>
    </row>
    <row r="71" spans="1:7" ht="72" thickBot="1" x14ac:dyDescent="0.25">
      <c r="A71" s="194" t="s">
        <v>170</v>
      </c>
      <c r="B71" s="194"/>
      <c r="C71" s="45" t="s">
        <v>135</v>
      </c>
      <c r="D71" s="96" t="s">
        <v>11</v>
      </c>
      <c r="E71" s="117">
        <v>100</v>
      </c>
      <c r="F71" s="103">
        <v>0</v>
      </c>
      <c r="G71" s="103">
        <f>E71*F71</f>
        <v>0</v>
      </c>
    </row>
    <row r="72" spans="1:7" ht="13.8" thickBot="1" x14ac:dyDescent="0.3">
      <c r="A72" s="92"/>
      <c r="B72" s="157"/>
      <c r="C72" s="158" t="s">
        <v>15</v>
      </c>
      <c r="D72" s="158"/>
      <c r="E72" s="118"/>
      <c r="F72" s="159"/>
      <c r="G72" s="160">
        <f>SUM(G67:G71)</f>
        <v>0</v>
      </c>
    </row>
    <row r="73" spans="1:7" ht="13.8" thickBot="1" x14ac:dyDescent="0.25">
      <c r="A73" s="106" t="s">
        <v>171</v>
      </c>
      <c r="B73" s="107"/>
      <c r="C73" s="107" t="s">
        <v>61</v>
      </c>
      <c r="D73" s="107"/>
      <c r="E73" s="107"/>
      <c r="F73" s="108"/>
      <c r="G73" s="109"/>
    </row>
    <row r="74" spans="1:7" ht="71.400000000000006" x14ac:dyDescent="0.2">
      <c r="A74" s="180" t="s">
        <v>172</v>
      </c>
      <c r="B74" s="180"/>
      <c r="C74" s="208" t="s">
        <v>136</v>
      </c>
      <c r="D74" s="131" t="s">
        <v>11</v>
      </c>
      <c r="E74" s="206">
        <v>1</v>
      </c>
      <c r="F74" s="133">
        <v>0</v>
      </c>
      <c r="G74" s="133">
        <f>E74*F74</f>
        <v>0</v>
      </c>
    </row>
    <row r="75" spans="1:7" ht="71.400000000000006" x14ac:dyDescent="0.2">
      <c r="A75" s="209" t="s">
        <v>173</v>
      </c>
      <c r="B75" s="209"/>
      <c r="C75" s="46" t="s">
        <v>137</v>
      </c>
      <c r="D75" s="50" t="s">
        <v>11</v>
      </c>
      <c r="E75" s="207">
        <v>3.5</v>
      </c>
      <c r="F75" s="105">
        <v>0</v>
      </c>
      <c r="G75" s="105">
        <f>E75*F75</f>
        <v>0</v>
      </c>
    </row>
    <row r="76" spans="1:7" ht="82.2" thickBot="1" x14ac:dyDescent="0.25">
      <c r="A76" s="90" t="s">
        <v>174</v>
      </c>
      <c r="B76" s="90"/>
      <c r="C76" s="48" t="s">
        <v>138</v>
      </c>
      <c r="D76" s="96" t="s">
        <v>35</v>
      </c>
      <c r="E76" s="117">
        <v>240</v>
      </c>
      <c r="F76" s="103">
        <v>0</v>
      </c>
      <c r="G76" s="103">
        <f>E76*F76</f>
        <v>0</v>
      </c>
    </row>
    <row r="77" spans="1:7" ht="13.8" thickBot="1" x14ac:dyDescent="0.3">
      <c r="A77" s="92"/>
      <c r="B77" s="157"/>
      <c r="C77" s="210" t="s">
        <v>63</v>
      </c>
      <c r="D77" s="210"/>
      <c r="E77" s="118"/>
      <c r="F77" s="159"/>
      <c r="G77" s="160">
        <f>SUM(G74:G76)</f>
        <v>0</v>
      </c>
    </row>
    <row r="78" spans="1:7" ht="13.8" thickBot="1" x14ac:dyDescent="0.25">
      <c r="A78" s="106" t="s">
        <v>179</v>
      </c>
      <c r="B78" s="107"/>
      <c r="C78" s="107" t="s">
        <v>175</v>
      </c>
      <c r="D78" s="107"/>
      <c r="E78" s="107"/>
      <c r="F78" s="108"/>
      <c r="G78" s="109"/>
    </row>
    <row r="79" spans="1:7" ht="31.2" thickBot="1" x14ac:dyDescent="0.25">
      <c r="A79" s="180" t="s">
        <v>180</v>
      </c>
      <c r="B79" s="180"/>
      <c r="C79" s="199" t="s">
        <v>139</v>
      </c>
      <c r="D79" s="196" t="s">
        <v>62</v>
      </c>
      <c r="E79" s="120">
        <v>2</v>
      </c>
      <c r="F79" s="103">
        <v>0</v>
      </c>
      <c r="G79" s="103">
        <f>E79*F79</f>
        <v>0</v>
      </c>
    </row>
    <row r="80" spans="1:7" ht="13.8" thickBot="1" x14ac:dyDescent="0.3">
      <c r="A80" s="92"/>
      <c r="B80" s="157"/>
      <c r="C80" s="158" t="s">
        <v>176</v>
      </c>
      <c r="D80" s="158"/>
      <c r="E80" s="118"/>
      <c r="F80" s="159"/>
      <c r="G80" s="160">
        <f>SUM(G79:G79)</f>
        <v>0</v>
      </c>
    </row>
    <row r="81" spans="1:7" ht="13.8" thickBot="1" x14ac:dyDescent="0.25">
      <c r="A81" s="106" t="s">
        <v>181</v>
      </c>
      <c r="B81" s="107"/>
      <c r="C81" s="107" t="s">
        <v>177</v>
      </c>
      <c r="D81" s="107"/>
      <c r="E81" s="107"/>
      <c r="F81" s="108"/>
      <c r="G81" s="109"/>
    </row>
    <row r="82" spans="1:7" ht="40.799999999999997" x14ac:dyDescent="0.2">
      <c r="A82" s="194" t="s">
        <v>182</v>
      </c>
      <c r="B82" s="194"/>
      <c r="C82" s="45" t="s">
        <v>140</v>
      </c>
      <c r="D82" s="93"/>
      <c r="E82" s="181"/>
      <c r="F82" s="102"/>
      <c r="G82" s="102"/>
    </row>
    <row r="83" spans="1:7" x14ac:dyDescent="0.2">
      <c r="A83" s="180"/>
      <c r="B83" s="180"/>
      <c r="C83" s="195" t="s">
        <v>141</v>
      </c>
      <c r="D83" s="196" t="s">
        <v>44</v>
      </c>
      <c r="E83" s="117">
        <v>184</v>
      </c>
      <c r="F83" s="103">
        <v>0</v>
      </c>
      <c r="G83" s="103">
        <f>E83*F83</f>
        <v>0</v>
      </c>
    </row>
    <row r="84" spans="1:7" x14ac:dyDescent="0.2">
      <c r="A84" s="180"/>
      <c r="B84" s="180"/>
      <c r="C84" s="94" t="s">
        <v>132</v>
      </c>
      <c r="D84" s="95" t="s">
        <v>44</v>
      </c>
      <c r="E84" s="116">
        <v>32</v>
      </c>
      <c r="F84" s="104">
        <v>0</v>
      </c>
      <c r="G84" s="104">
        <f>E84*F84</f>
        <v>0</v>
      </c>
    </row>
    <row r="85" spans="1:7" ht="122.4" x14ac:dyDescent="0.2">
      <c r="A85" s="194" t="s">
        <v>183</v>
      </c>
      <c r="B85" s="194"/>
      <c r="C85" s="48" t="s">
        <v>142</v>
      </c>
      <c r="D85" s="196" t="s">
        <v>35</v>
      </c>
      <c r="E85" s="117">
        <v>300</v>
      </c>
      <c r="F85" s="103">
        <v>0</v>
      </c>
      <c r="G85" s="103">
        <f>E85*F85</f>
        <v>0</v>
      </c>
    </row>
    <row r="86" spans="1:7" ht="102" x14ac:dyDescent="0.2">
      <c r="A86" s="194" t="s">
        <v>184</v>
      </c>
      <c r="B86" s="194"/>
      <c r="C86" s="45" t="s">
        <v>143</v>
      </c>
      <c r="D86" s="93"/>
      <c r="E86" s="181"/>
      <c r="F86" s="102"/>
      <c r="G86" s="102"/>
    </row>
    <row r="87" spans="1:7" x14ac:dyDescent="0.2">
      <c r="A87" s="180"/>
      <c r="B87" s="180"/>
      <c r="C87" s="200" t="s">
        <v>144</v>
      </c>
      <c r="D87" s="96"/>
      <c r="E87" s="120"/>
      <c r="F87" s="103"/>
      <c r="G87" s="103"/>
    </row>
    <row r="88" spans="1:7" x14ac:dyDescent="0.2">
      <c r="A88" s="197"/>
      <c r="B88" s="211"/>
      <c r="C88" s="212" t="s">
        <v>145</v>
      </c>
      <c r="D88" s="213"/>
      <c r="E88" s="120"/>
      <c r="F88" s="103"/>
      <c r="G88" s="103"/>
    </row>
    <row r="89" spans="1:7" x14ac:dyDescent="0.2">
      <c r="A89" s="197"/>
      <c r="B89" s="211"/>
      <c r="C89" s="214" t="s">
        <v>146</v>
      </c>
      <c r="D89" s="213"/>
      <c r="E89" s="120"/>
      <c r="F89" s="103"/>
      <c r="G89" s="103"/>
    </row>
    <row r="90" spans="1:7" x14ac:dyDescent="0.2">
      <c r="A90" s="197"/>
      <c r="B90" s="211"/>
      <c r="C90" s="216"/>
      <c r="D90" s="217" t="s">
        <v>62</v>
      </c>
      <c r="E90" s="117">
        <v>2</v>
      </c>
      <c r="F90" s="103">
        <v>0</v>
      </c>
      <c r="G90" s="103">
        <f>E90*F90</f>
        <v>0</v>
      </c>
    </row>
    <row r="91" spans="1:7" x14ac:dyDescent="0.2">
      <c r="A91" s="180"/>
      <c r="B91" s="215"/>
      <c r="C91" s="212" t="s">
        <v>147</v>
      </c>
      <c r="D91" s="213"/>
      <c r="E91" s="117"/>
      <c r="F91" s="103"/>
      <c r="G91" s="103"/>
    </row>
    <row r="92" spans="1:7" x14ac:dyDescent="0.2">
      <c r="A92" s="180"/>
      <c r="B92" s="215"/>
      <c r="C92" s="216" t="s">
        <v>146</v>
      </c>
      <c r="D92" s="217"/>
      <c r="E92" s="117"/>
      <c r="F92" s="103"/>
      <c r="G92" s="103"/>
    </row>
    <row r="93" spans="1:7" x14ac:dyDescent="0.2">
      <c r="A93" s="180"/>
      <c r="B93" s="215"/>
      <c r="C93" s="214"/>
      <c r="D93" s="213" t="s">
        <v>62</v>
      </c>
      <c r="E93" s="117">
        <v>2</v>
      </c>
      <c r="F93" s="103">
        <v>0</v>
      </c>
      <c r="G93" s="103">
        <f>E93*F93</f>
        <v>0</v>
      </c>
    </row>
    <row r="94" spans="1:7" x14ac:dyDescent="0.2">
      <c r="A94" s="180"/>
      <c r="B94" s="215"/>
      <c r="C94" s="218" t="s">
        <v>148</v>
      </c>
      <c r="D94" s="217"/>
      <c r="E94" s="117"/>
      <c r="F94" s="103"/>
      <c r="G94" s="103"/>
    </row>
    <row r="95" spans="1:7" x14ac:dyDescent="0.2">
      <c r="A95" s="180"/>
      <c r="B95" s="215"/>
      <c r="C95" s="214"/>
      <c r="D95" s="213" t="s">
        <v>62</v>
      </c>
      <c r="E95" s="117">
        <v>3</v>
      </c>
      <c r="F95" s="103">
        <v>0</v>
      </c>
      <c r="G95" s="103">
        <f>E95*F95</f>
        <v>0</v>
      </c>
    </row>
    <row r="96" spans="1:7" x14ac:dyDescent="0.2">
      <c r="A96" s="180"/>
      <c r="B96" s="215"/>
      <c r="C96" s="218" t="s">
        <v>149</v>
      </c>
      <c r="D96" s="217"/>
      <c r="E96" s="117"/>
      <c r="F96" s="103"/>
      <c r="G96" s="103"/>
    </row>
    <row r="97" spans="1:7" x14ac:dyDescent="0.2">
      <c r="A97" s="180"/>
      <c r="B97" s="215"/>
      <c r="C97" s="216"/>
      <c r="D97" s="217" t="s">
        <v>62</v>
      </c>
      <c r="E97" s="116">
        <v>3</v>
      </c>
      <c r="F97" s="104">
        <v>0</v>
      </c>
      <c r="G97" s="104">
        <f>E97*F97</f>
        <v>0</v>
      </c>
    </row>
    <row r="98" spans="1:7" ht="30.6" x14ac:dyDescent="0.2">
      <c r="A98" s="194" t="s">
        <v>185</v>
      </c>
      <c r="B98" s="194"/>
      <c r="C98" s="48" t="s">
        <v>150</v>
      </c>
      <c r="D98" s="196" t="s">
        <v>62</v>
      </c>
      <c r="E98" s="117">
        <v>3</v>
      </c>
      <c r="F98" s="103">
        <v>0</v>
      </c>
      <c r="G98" s="103">
        <f>E98*F98</f>
        <v>0</v>
      </c>
    </row>
    <row r="99" spans="1:7" ht="30.6" x14ac:dyDescent="0.2">
      <c r="A99" s="194" t="s">
        <v>186</v>
      </c>
      <c r="B99" s="194"/>
      <c r="C99" s="45" t="s">
        <v>151</v>
      </c>
      <c r="D99" s="93"/>
      <c r="E99" s="181"/>
      <c r="F99" s="102"/>
      <c r="G99" s="102"/>
    </row>
    <row r="100" spans="1:7" x14ac:dyDescent="0.2">
      <c r="A100" s="180"/>
      <c r="B100" s="180"/>
      <c r="C100" s="195" t="s">
        <v>141</v>
      </c>
      <c r="D100" s="196" t="s">
        <v>62</v>
      </c>
      <c r="E100" s="117">
        <v>5</v>
      </c>
      <c r="F100" s="103">
        <v>0</v>
      </c>
      <c r="G100" s="103">
        <f>E100*F100</f>
        <v>0</v>
      </c>
    </row>
    <row r="101" spans="1:7" x14ac:dyDescent="0.2">
      <c r="A101" s="198"/>
      <c r="B101" s="198"/>
      <c r="C101" s="94" t="s">
        <v>132</v>
      </c>
      <c r="D101" s="95" t="s">
        <v>62</v>
      </c>
      <c r="E101" s="116">
        <v>6</v>
      </c>
      <c r="F101" s="104">
        <v>0</v>
      </c>
      <c r="G101" s="104">
        <f>E101*F101</f>
        <v>0</v>
      </c>
    </row>
    <row r="102" spans="1:7" ht="30.6" x14ac:dyDescent="0.2">
      <c r="A102" s="180" t="s">
        <v>187</v>
      </c>
      <c r="B102" s="180"/>
      <c r="C102" s="48" t="s">
        <v>152</v>
      </c>
      <c r="D102" s="196" t="s">
        <v>62</v>
      </c>
      <c r="E102" s="117">
        <v>3</v>
      </c>
      <c r="F102" s="103">
        <v>0</v>
      </c>
      <c r="G102" s="103">
        <f>E102*F102</f>
        <v>0</v>
      </c>
    </row>
    <row r="103" spans="1:7" ht="30.6" x14ac:dyDescent="0.2">
      <c r="A103" s="194" t="s">
        <v>188</v>
      </c>
      <c r="B103" s="194"/>
      <c r="C103" s="45" t="s">
        <v>153</v>
      </c>
      <c r="D103" s="93"/>
      <c r="E103" s="181"/>
      <c r="F103" s="102"/>
      <c r="G103" s="102"/>
    </row>
    <row r="104" spans="1:7" x14ac:dyDescent="0.2">
      <c r="A104" s="197"/>
      <c r="B104" s="197"/>
      <c r="C104" s="195" t="s">
        <v>154</v>
      </c>
      <c r="D104" s="196" t="s">
        <v>62</v>
      </c>
      <c r="E104" s="117">
        <v>2</v>
      </c>
      <c r="F104" s="103">
        <v>0</v>
      </c>
      <c r="G104" s="103">
        <f>E104*F104</f>
        <v>0</v>
      </c>
    </row>
    <row r="105" spans="1:7" x14ac:dyDescent="0.2">
      <c r="A105" s="197"/>
      <c r="B105" s="197"/>
      <c r="C105" s="195" t="s">
        <v>155</v>
      </c>
      <c r="D105" s="196" t="s">
        <v>62</v>
      </c>
      <c r="E105" s="117">
        <v>1</v>
      </c>
      <c r="F105" s="103">
        <v>0</v>
      </c>
      <c r="G105" s="103">
        <f>E105*F105</f>
        <v>0</v>
      </c>
    </row>
    <row r="106" spans="1:7" ht="81.599999999999994" x14ac:dyDescent="0.2">
      <c r="A106" s="194" t="s">
        <v>189</v>
      </c>
      <c r="B106" s="194"/>
      <c r="C106" s="45" t="s">
        <v>156</v>
      </c>
      <c r="D106" s="201"/>
      <c r="E106" s="181"/>
      <c r="F106" s="102"/>
      <c r="G106" s="102"/>
    </row>
    <row r="107" spans="1:7" x14ac:dyDescent="0.2">
      <c r="A107" s="180"/>
      <c r="B107" s="180"/>
      <c r="C107" s="195" t="s">
        <v>141</v>
      </c>
      <c r="D107" s="196" t="s">
        <v>44</v>
      </c>
      <c r="E107" s="117">
        <v>184</v>
      </c>
      <c r="F107" s="103">
        <v>0</v>
      </c>
      <c r="G107" s="103">
        <f>E107*F107</f>
        <v>0</v>
      </c>
    </row>
    <row r="108" spans="1:7" x14ac:dyDescent="0.2">
      <c r="A108" s="197"/>
      <c r="B108" s="197"/>
      <c r="C108" s="195" t="s">
        <v>132</v>
      </c>
      <c r="D108" s="196" t="s">
        <v>44</v>
      </c>
      <c r="E108" s="117">
        <v>32</v>
      </c>
      <c r="F108" s="103">
        <v>0</v>
      </c>
      <c r="G108" s="103">
        <f>E108*F108</f>
        <v>0</v>
      </c>
    </row>
    <row r="109" spans="1:7" ht="40.799999999999997" x14ac:dyDescent="0.2">
      <c r="A109" s="194" t="s">
        <v>190</v>
      </c>
      <c r="B109" s="194"/>
      <c r="C109" s="97" t="s">
        <v>157</v>
      </c>
      <c r="D109" s="201"/>
      <c r="E109" s="181"/>
      <c r="F109" s="102"/>
      <c r="G109" s="102"/>
    </row>
    <row r="110" spans="1:7" x14ac:dyDescent="0.2">
      <c r="A110" s="180"/>
      <c r="B110" s="180"/>
      <c r="C110" s="195" t="s">
        <v>141</v>
      </c>
      <c r="D110" s="196" t="s">
        <v>44</v>
      </c>
      <c r="E110" s="117">
        <v>184</v>
      </c>
      <c r="F110" s="103">
        <v>0</v>
      </c>
      <c r="G110" s="103">
        <f>E110*F110</f>
        <v>0</v>
      </c>
    </row>
    <row r="111" spans="1:7" ht="13.8" thickBot="1" x14ac:dyDescent="0.25">
      <c r="A111" s="202"/>
      <c r="B111" s="202"/>
      <c r="C111" s="195" t="s">
        <v>132</v>
      </c>
      <c r="D111" s="196" t="s">
        <v>44</v>
      </c>
      <c r="E111" s="117">
        <v>32</v>
      </c>
      <c r="F111" s="103">
        <v>0</v>
      </c>
      <c r="G111" s="103">
        <f>E111*F111</f>
        <v>0</v>
      </c>
    </row>
    <row r="112" spans="1:7" ht="13.8" thickBot="1" x14ac:dyDescent="0.3">
      <c r="A112" s="92"/>
      <c r="B112" s="157"/>
      <c r="C112" s="158" t="s">
        <v>158</v>
      </c>
      <c r="D112" s="158"/>
      <c r="E112" s="118"/>
      <c r="F112" s="159"/>
      <c r="G112" s="160">
        <f>SUM(G82:G111)</f>
        <v>0</v>
      </c>
    </row>
    <row r="113" spans="1:7" ht="13.8" thickBot="1" x14ac:dyDescent="0.25">
      <c r="A113" s="106" t="s">
        <v>191</v>
      </c>
      <c r="B113" s="107"/>
      <c r="C113" s="107" t="s">
        <v>66</v>
      </c>
      <c r="D113" s="107"/>
      <c r="E113" s="107"/>
      <c r="F113" s="108"/>
      <c r="G113" s="109"/>
    </row>
    <row r="114" spans="1:7" ht="61.2" x14ac:dyDescent="0.2">
      <c r="A114" s="180" t="s">
        <v>192</v>
      </c>
      <c r="B114" s="180"/>
      <c r="C114" s="130" t="s">
        <v>159</v>
      </c>
      <c r="D114" s="131" t="s">
        <v>62</v>
      </c>
      <c r="E114" s="206">
        <v>1</v>
      </c>
      <c r="F114" s="133">
        <v>0</v>
      </c>
      <c r="G114" s="133">
        <f>E114*F114</f>
        <v>0</v>
      </c>
    </row>
    <row r="115" spans="1:7" ht="41.4" thickBot="1" x14ac:dyDescent="0.25">
      <c r="A115" s="203" t="s">
        <v>193</v>
      </c>
      <c r="B115" s="203"/>
      <c r="C115" s="48" t="s">
        <v>160</v>
      </c>
      <c r="D115" s="96" t="s">
        <v>62</v>
      </c>
      <c r="E115" s="117">
        <v>2</v>
      </c>
      <c r="F115" s="103">
        <v>0</v>
      </c>
      <c r="G115" s="103">
        <f>E115*F115</f>
        <v>0</v>
      </c>
    </row>
    <row r="116" spans="1:7" ht="13.8" thickBot="1" x14ac:dyDescent="0.3">
      <c r="A116" s="204"/>
      <c r="B116" s="204"/>
      <c r="C116" s="158" t="s">
        <v>67</v>
      </c>
      <c r="D116" s="158"/>
      <c r="E116" s="118"/>
      <c r="F116" s="159"/>
      <c r="G116" s="160">
        <f>SUM(G114:G115)</f>
        <v>0</v>
      </c>
    </row>
    <row r="117" spans="1:7" ht="13.8" thickBot="1" x14ac:dyDescent="0.3">
      <c r="A117" s="205"/>
      <c r="B117" s="205"/>
      <c r="C117" s="184" t="s">
        <v>178</v>
      </c>
      <c r="D117" s="184"/>
      <c r="E117" s="127"/>
      <c r="F117" s="185"/>
      <c r="G117" s="186">
        <f>G65+G72+G77+G80+G112+G116</f>
        <v>0</v>
      </c>
    </row>
    <row r="118" spans="1:7" x14ac:dyDescent="0.2">
      <c r="A118" s="192"/>
      <c r="B118" s="193"/>
      <c r="C118" s="16"/>
      <c r="D118" s="10"/>
      <c r="E118" s="15"/>
      <c r="F118" s="78"/>
      <c r="G118" s="34"/>
    </row>
    <row r="119" spans="1:7" x14ac:dyDescent="0.2">
      <c r="A119" s="192"/>
      <c r="B119" s="193"/>
      <c r="C119" s="16"/>
      <c r="D119" s="10"/>
      <c r="E119" s="15"/>
      <c r="F119" s="78"/>
      <c r="G119" s="34"/>
    </row>
    <row r="120" spans="1:7" x14ac:dyDescent="0.2">
      <c r="A120" s="192"/>
      <c r="B120" s="193"/>
      <c r="C120" s="16"/>
      <c r="D120" s="10"/>
      <c r="E120" s="15"/>
      <c r="F120" s="78"/>
      <c r="G120" s="34"/>
    </row>
    <row r="121" spans="1:7" x14ac:dyDescent="0.2">
      <c r="A121" s="192"/>
      <c r="B121" s="193"/>
      <c r="C121" s="16"/>
      <c r="D121" s="10"/>
      <c r="E121" s="15"/>
      <c r="F121" s="78"/>
      <c r="G121" s="34"/>
    </row>
    <row r="122" spans="1:7" x14ac:dyDescent="0.2">
      <c r="A122" s="192"/>
      <c r="B122" s="193"/>
      <c r="C122" s="16"/>
      <c r="D122" s="10"/>
      <c r="E122" s="15"/>
      <c r="F122" s="78"/>
      <c r="G122" s="34"/>
    </row>
    <row r="123" spans="1:7" x14ac:dyDescent="0.2">
      <c r="A123" s="192"/>
      <c r="B123" s="193"/>
      <c r="C123" s="16"/>
      <c r="D123" s="10"/>
      <c r="E123" s="15"/>
      <c r="F123" s="78"/>
      <c r="G123" s="34"/>
    </row>
    <row r="124" spans="1:7" x14ac:dyDescent="0.2">
      <c r="A124" s="192"/>
      <c r="B124" s="193"/>
      <c r="C124" s="16"/>
      <c r="D124" s="10"/>
      <c r="E124" s="15"/>
      <c r="F124" s="78"/>
      <c r="G124" s="34"/>
    </row>
    <row r="125" spans="1:7" x14ac:dyDescent="0.2">
      <c r="A125" s="192"/>
      <c r="B125" s="193"/>
      <c r="C125" s="16"/>
      <c r="D125" s="10"/>
      <c r="E125" s="15"/>
      <c r="F125" s="78"/>
      <c r="G125" s="34"/>
    </row>
    <row r="126" spans="1:7" x14ac:dyDescent="0.2">
      <c r="A126" s="192"/>
      <c r="B126" s="193"/>
      <c r="C126" s="16"/>
      <c r="D126" s="10"/>
      <c r="E126" s="15"/>
      <c r="F126" s="78"/>
      <c r="G126" s="34"/>
    </row>
    <row r="127" spans="1:7" x14ac:dyDescent="0.2">
      <c r="A127" s="192"/>
      <c r="B127" s="193"/>
      <c r="C127" s="16"/>
      <c r="D127" s="10"/>
      <c r="E127" s="15"/>
      <c r="F127" s="78"/>
      <c r="G127" s="34"/>
    </row>
    <row r="128" spans="1:7" x14ac:dyDescent="0.2">
      <c r="B128" s="42"/>
    </row>
    <row r="129" spans="2:5" x14ac:dyDescent="0.2">
      <c r="B129" s="42"/>
    </row>
    <row r="130" spans="2:5" x14ac:dyDescent="0.2">
      <c r="B130" s="42"/>
    </row>
    <row r="131" spans="2:5" x14ac:dyDescent="0.2">
      <c r="B131" s="42"/>
      <c r="E131" s="9"/>
    </row>
    <row r="132" spans="2:5" x14ac:dyDescent="0.2">
      <c r="B132" s="42"/>
    </row>
    <row r="133" spans="2:5" x14ac:dyDescent="0.2">
      <c r="B133" s="42"/>
    </row>
    <row r="134" spans="2:5" x14ac:dyDescent="0.2">
      <c r="B134" s="42"/>
    </row>
    <row r="135" spans="2:5" x14ac:dyDescent="0.2">
      <c r="B135" s="42"/>
    </row>
    <row r="136" spans="2:5" x14ac:dyDescent="0.2">
      <c r="B136" s="42"/>
    </row>
  </sheetData>
  <sheetProtection selectLockedCells="1"/>
  <mergeCells count="2">
    <mergeCell ref="C8:D8"/>
    <mergeCell ref="C43:D43"/>
  </mergeCells>
  <phoneticPr fontId="0" type="noConversion"/>
  <pageMargins left="0.98425196850393704" right="0.19685039370078741" top="0.59055118110236227" bottom="0.39370078740157483" header="0.27559055118110237" footer="0.27559055118110237"/>
  <pageSetup paperSize="9" scale="85" firstPageNumber="2" fitToWidth="100" fitToHeight="100" orientation="portrait" cellComments="asDisplayed" useFirstPageNumber="1" r:id="rId1"/>
  <headerFooter alignWithMargins="0">
    <oddHeader xml:space="preserve">&amp;L&amp;9PLATEA konzalting d.o.o. za projektiranje i nadzor&amp;C&amp;9investitor: Grad Vrgorac
&amp;R&amp;9Izgradnja dijela Ulice kralja Tomislava u Vrgorcu
 TKP 54/16&amp;10
</oddHeader>
    <oddFooter>&amp;L&amp;9Split, rujan 2016.&amp;CPROJEKTANTSKI TROŠKOVNIK RADOVA&amp;R&amp;9&amp;P/23</oddFooter>
  </headerFooter>
  <rowBreaks count="7" manualBreakCount="7">
    <brk id="7" max="6" man="1"/>
    <brk id="20" max="6" man="1"/>
    <brk id="30" max="6" man="1"/>
    <brk id="42" max="6" man="1"/>
    <brk id="61" max="6" man="1"/>
    <brk id="72" max="6" man="1"/>
    <brk id="9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Gumb2_Pritisni">
                <anchor moveWithCells="1">
                  <from>
                    <xdr:col>2</xdr:col>
                    <xdr:colOff>525780</xdr:colOff>
                    <xdr:row>0</xdr:row>
                    <xdr:rowOff>0</xdr:rowOff>
                  </from>
                  <to>
                    <xdr:col>2</xdr:col>
                    <xdr:colOff>1821180</xdr:colOff>
                    <xdr:row>1</xdr:row>
                    <xdr:rowOff>0</xdr:rowOff>
                  </to>
                </anchor>
              </controlPr>
            </control>
          </mc:Choice>
        </mc:AlternateContent>
        <mc:AlternateContent xmlns:mc="http://schemas.openxmlformats.org/markup-compatibility/2006">
          <mc:Choice Requires="x14">
            <control shapeId="1026" r:id="rId5" name="Button 2">
              <controlPr defaultSize="0" print="0" autoFill="0" autoPict="0" macro="[0]!Gumb1_Pritisni">
                <anchor moveWithCells="1">
                  <from>
                    <xdr:col>0</xdr:col>
                    <xdr:colOff>7620</xdr:colOff>
                    <xdr:row>0</xdr:row>
                    <xdr:rowOff>0</xdr:rowOff>
                  </from>
                  <to>
                    <xdr:col>2</xdr:col>
                    <xdr:colOff>518160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FF0000"/>
    <pageSetUpPr autoPageBreaks="0"/>
  </sheetPr>
  <dimension ref="A1:D38"/>
  <sheetViews>
    <sheetView showGridLines="0" showZeros="0" zoomScaleSheetLayoutView="100" workbookViewId="0">
      <selection activeCell="D19" sqref="D19"/>
    </sheetView>
  </sheetViews>
  <sheetFormatPr defaultColWidth="9.109375" defaultRowHeight="13.2" x14ac:dyDescent="0.25"/>
  <cols>
    <col min="1" max="1" width="9.109375" style="1"/>
    <col min="2" max="3" width="30.6640625" style="1" customWidth="1"/>
    <col min="4" max="4" width="28.6640625" style="1" customWidth="1"/>
    <col min="5" max="7" width="9.109375" style="1"/>
    <col min="8" max="8" width="15.44140625" style="1" bestFit="1" customWidth="1"/>
    <col min="9" max="9" width="14.44140625" style="1" bestFit="1" customWidth="1"/>
    <col min="10" max="10" width="12.6640625" style="1" bestFit="1" customWidth="1"/>
    <col min="11" max="16384" width="9.109375" style="1"/>
  </cols>
  <sheetData>
    <row r="1" spans="1:4" ht="114.75" customHeight="1" thickBot="1" x14ac:dyDescent="0.3">
      <c r="A1" s="55"/>
      <c r="B1" s="55"/>
      <c r="C1" s="55"/>
      <c r="D1" s="55"/>
    </row>
    <row r="2" spans="1:4" ht="30" customHeight="1" x14ac:dyDescent="0.25">
      <c r="A2" s="229" t="s">
        <v>7</v>
      </c>
      <c r="B2" s="230"/>
      <c r="C2" s="230"/>
      <c r="D2" s="231"/>
    </row>
    <row r="3" spans="1:4" x14ac:dyDescent="0.25">
      <c r="A3" s="227" t="s">
        <v>17</v>
      </c>
      <c r="B3" s="221" t="s">
        <v>32</v>
      </c>
      <c r="C3" s="222"/>
      <c r="D3" s="225" t="s">
        <v>31</v>
      </c>
    </row>
    <row r="4" spans="1:4" ht="13.8" thickBot="1" x14ac:dyDescent="0.3">
      <c r="A4" s="228"/>
      <c r="B4" s="223"/>
      <c r="C4" s="224"/>
      <c r="D4" s="226"/>
    </row>
    <row r="5" spans="1:4" ht="24.9" customHeight="1" x14ac:dyDescent="0.3">
      <c r="A5" s="56" t="s">
        <v>25</v>
      </c>
      <c r="B5" s="57" t="s">
        <v>26</v>
      </c>
      <c r="C5" s="58"/>
      <c r="D5" s="59">
        <f>TROŠKOVNIK!G7</f>
        <v>0</v>
      </c>
    </row>
    <row r="6" spans="1:4" ht="24.9" hidden="1" customHeight="1" x14ac:dyDescent="0.3">
      <c r="A6" s="63" t="s">
        <v>12</v>
      </c>
      <c r="B6" s="60" t="s">
        <v>46</v>
      </c>
      <c r="C6" s="61"/>
      <c r="D6" s="62">
        <f>TROŠKOVNIK!G8</f>
        <v>0</v>
      </c>
    </row>
    <row r="7" spans="1:4" ht="24.9" customHeight="1" x14ac:dyDescent="0.3">
      <c r="A7" s="63" t="s">
        <v>34</v>
      </c>
      <c r="B7" s="60" t="s">
        <v>80</v>
      </c>
      <c r="C7" s="61"/>
      <c r="D7" s="62">
        <f>TROŠKOVNIK!G42</f>
        <v>0</v>
      </c>
    </row>
    <row r="8" spans="1:4" ht="24.9" customHeight="1" x14ac:dyDescent="0.3">
      <c r="A8" s="63" t="s">
        <v>4</v>
      </c>
      <c r="B8" s="60" t="s">
        <v>114</v>
      </c>
      <c r="C8" s="64"/>
      <c r="D8" s="65">
        <f>TROŠKOVNIK!G61</f>
        <v>0</v>
      </c>
    </row>
    <row r="9" spans="1:4" ht="24.9" customHeight="1" thickBot="1" x14ac:dyDescent="0.35">
      <c r="A9" s="63" t="s">
        <v>52</v>
      </c>
      <c r="B9" s="60" t="s">
        <v>130</v>
      </c>
      <c r="C9" s="61"/>
      <c r="D9" s="62">
        <f>TROŠKOVNIK!G117</f>
        <v>0</v>
      </c>
    </row>
    <row r="10" spans="1:4" ht="24.9" customHeight="1" thickTop="1" thickBot="1" x14ac:dyDescent="0.35">
      <c r="A10" s="66"/>
      <c r="B10" s="67"/>
      <c r="C10" s="68" t="s">
        <v>6</v>
      </c>
      <c r="D10" s="69">
        <f>SUM(D5:D9)</f>
        <v>0</v>
      </c>
    </row>
    <row r="11" spans="1:4" ht="39.9" customHeight="1" x14ac:dyDescent="0.3">
      <c r="A11" s="70"/>
      <c r="B11" s="71"/>
      <c r="C11" s="72" t="s">
        <v>51</v>
      </c>
      <c r="D11" s="73">
        <f>D10*0.25</f>
        <v>0</v>
      </c>
    </row>
    <row r="12" spans="1:4" ht="30" customHeight="1" thickBot="1" x14ac:dyDescent="0.35">
      <c r="A12" s="70"/>
      <c r="B12" s="71"/>
      <c r="C12" s="74" t="s">
        <v>24</v>
      </c>
      <c r="D12" s="75">
        <f>D10+D11</f>
        <v>0</v>
      </c>
    </row>
    <row r="13" spans="1:4" ht="15.6" x14ac:dyDescent="0.3">
      <c r="A13" s="71"/>
      <c r="B13" s="71"/>
      <c r="C13" s="71"/>
      <c r="D13" s="71"/>
    </row>
    <row r="14" spans="1:4" ht="15.6" x14ac:dyDescent="0.3">
      <c r="A14" s="71"/>
      <c r="B14" s="71"/>
      <c r="C14" s="71"/>
      <c r="D14" s="71"/>
    </row>
    <row r="15" spans="1:4" ht="15.6" x14ac:dyDescent="0.3">
      <c r="A15" s="71"/>
      <c r="B15" s="76"/>
      <c r="C15" s="71"/>
      <c r="D15" s="71"/>
    </row>
    <row r="16" spans="1:4" ht="15.6" x14ac:dyDescent="0.3">
      <c r="A16" s="71"/>
      <c r="B16" s="76"/>
      <c r="C16" s="71"/>
      <c r="D16" s="71"/>
    </row>
    <row r="17" spans="1:4" ht="15.6" x14ac:dyDescent="0.3">
      <c r="A17" s="71"/>
      <c r="B17" s="71"/>
      <c r="C17" s="71"/>
      <c r="D17" s="71"/>
    </row>
    <row r="18" spans="1:4" ht="15.6" x14ac:dyDescent="0.3">
      <c r="A18" s="71"/>
      <c r="B18" s="71"/>
      <c r="C18" s="71"/>
      <c r="D18" s="71"/>
    </row>
    <row r="19" spans="1:4" ht="15.6" x14ac:dyDescent="0.3">
      <c r="A19" s="71"/>
      <c r="B19" s="71"/>
      <c r="C19" s="71"/>
      <c r="D19" s="71"/>
    </row>
    <row r="20" spans="1:4" ht="15.6" x14ac:dyDescent="0.3">
      <c r="A20" s="71"/>
      <c r="B20" s="71"/>
      <c r="C20" s="71"/>
      <c r="D20" s="71"/>
    </row>
    <row r="21" spans="1:4" ht="15.6" x14ac:dyDescent="0.3">
      <c r="A21" s="71"/>
      <c r="B21" s="71"/>
      <c r="C21" s="71"/>
      <c r="D21" s="71"/>
    </row>
    <row r="22" spans="1:4" ht="15.6" x14ac:dyDescent="0.3">
      <c r="A22" s="71"/>
      <c r="B22" s="71"/>
      <c r="C22" s="71"/>
      <c r="D22" s="71"/>
    </row>
    <row r="23" spans="1:4" x14ac:dyDescent="0.25">
      <c r="A23" s="219"/>
      <c r="B23" s="219"/>
      <c r="C23" s="219"/>
      <c r="D23" s="219"/>
    </row>
    <row r="24" spans="1:4" x14ac:dyDescent="0.25">
      <c r="A24" s="219"/>
      <c r="B24" s="219"/>
      <c r="C24" s="219"/>
      <c r="D24" s="219"/>
    </row>
    <row r="25" spans="1:4" x14ac:dyDescent="0.25">
      <c r="A25" s="219"/>
      <c r="B25" s="219"/>
      <c r="C25" s="219"/>
      <c r="D25" s="219"/>
    </row>
    <row r="26" spans="1:4" x14ac:dyDescent="0.25">
      <c r="A26" s="219"/>
      <c r="B26" s="219"/>
      <c r="C26" s="219"/>
      <c r="D26" s="219"/>
    </row>
    <row r="27" spans="1:4" x14ac:dyDescent="0.25">
      <c r="A27" s="219"/>
      <c r="B27" s="219"/>
      <c r="C27" s="219"/>
      <c r="D27" s="219"/>
    </row>
    <row r="28" spans="1:4" x14ac:dyDescent="0.25">
      <c r="A28" s="219"/>
      <c r="B28" s="219"/>
      <c r="C28" s="219"/>
      <c r="D28" s="219"/>
    </row>
    <row r="29" spans="1:4" x14ac:dyDescent="0.25">
      <c r="A29" s="219"/>
      <c r="B29" s="219"/>
      <c r="C29" s="219"/>
      <c r="D29" s="219"/>
    </row>
    <row r="30" spans="1:4" x14ac:dyDescent="0.25">
      <c r="A30" s="219"/>
      <c r="B30" s="219"/>
      <c r="C30" s="219"/>
      <c r="D30" s="219"/>
    </row>
    <row r="31" spans="1:4" x14ac:dyDescent="0.25">
      <c r="A31" s="219"/>
      <c r="B31" s="219"/>
      <c r="C31" s="219"/>
      <c r="D31" s="219"/>
    </row>
    <row r="32" spans="1:4" x14ac:dyDescent="0.25">
      <c r="A32" s="219"/>
      <c r="B32" s="219"/>
      <c r="C32" s="219"/>
      <c r="D32" s="219"/>
    </row>
    <row r="33" spans="1:4" x14ac:dyDescent="0.25">
      <c r="A33" s="219"/>
      <c r="B33" s="219"/>
      <c r="C33" s="219"/>
      <c r="D33" s="219"/>
    </row>
    <row r="34" spans="1:4" x14ac:dyDescent="0.25">
      <c r="A34" s="219"/>
      <c r="B34" s="219"/>
      <c r="C34" s="219"/>
      <c r="D34" s="219"/>
    </row>
    <row r="35" spans="1:4" x14ac:dyDescent="0.25">
      <c r="A35" s="219"/>
      <c r="B35" s="219"/>
      <c r="C35" s="219"/>
      <c r="D35" s="219"/>
    </row>
    <row r="36" spans="1:4" x14ac:dyDescent="0.25">
      <c r="A36" s="219"/>
      <c r="B36" s="219"/>
      <c r="C36" s="219"/>
      <c r="D36" s="219"/>
    </row>
    <row r="37" spans="1:4" x14ac:dyDescent="0.25">
      <c r="A37" s="219"/>
      <c r="B37" s="219"/>
      <c r="C37" s="219"/>
      <c r="D37" s="219"/>
    </row>
    <row r="38" spans="1:4" x14ac:dyDescent="0.25">
      <c r="A38" s="219"/>
      <c r="B38" s="219"/>
      <c r="C38" s="219"/>
      <c r="D38" s="219"/>
    </row>
  </sheetData>
  <sheetProtection selectLockedCells="1"/>
  <mergeCells count="4">
    <mergeCell ref="B3:C4"/>
    <mergeCell ref="D3:D4"/>
    <mergeCell ref="A3:A4"/>
    <mergeCell ref="A2:D2"/>
  </mergeCells>
  <phoneticPr fontId="0" type="noConversion"/>
  <pageMargins left="1.1811023622047245" right="0.35433070866141736" top="0.78740157480314965" bottom="0.55118110236220474" header="0.82677165354330717" footer="0.27559055118110237"/>
  <pageSetup paperSize="9" scale="87" orientation="portrait" r:id="rId1"/>
  <headerFooter alignWithMargins="0">
    <oddHeader xml:space="preserve">&amp;L&amp;9PLATEA konzalting d.o.o. za projektiranje i nadzor&amp;C&amp;9investitor: Grad Vrgorac&amp;10
&amp;R&amp;9Izgradnja dijela Ulice kralja Tomislava u Vrgorcu
 TKP 54/16
</oddHeader>
    <oddFooter>&amp;L&amp;9Split, rujan 2016.&amp;C&amp;9PROJEKTANTSKI TROŠKOVNIK RADOVA&amp;R&amp;9 23/23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4</vt:i4>
      </vt:variant>
    </vt:vector>
  </HeadingPairs>
  <TitlesOfParts>
    <vt:vector size="7" baseType="lpstr">
      <vt:lpstr>PREDGOVOR TROŠKOVNIKU</vt:lpstr>
      <vt:lpstr>TROŠKOVNIK</vt:lpstr>
      <vt:lpstr>REKAPITULACIJA</vt:lpstr>
      <vt:lpstr>TROŠKOVNIK!Ispis_naslova</vt:lpstr>
      <vt:lpstr>'PREDGOVOR TROŠKOVNIKU'!Podrucje_ispisa</vt:lpstr>
      <vt:lpstr>REKAPITULACIJA!Podrucje_ispisa</vt:lpstr>
      <vt:lpstr>TROŠKOVNIK!Podrucje_ispisa</vt:lpstr>
    </vt:vector>
  </TitlesOfParts>
  <Company>Geoprojekt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GEOPROJEKT</dc:creator>
  <cp:lastModifiedBy>Danijel Pervan</cp:lastModifiedBy>
  <cp:lastPrinted>2017-04-12T11:28:46Z</cp:lastPrinted>
  <dcterms:created xsi:type="dcterms:W3CDTF">2003-01-17T10:21:20Z</dcterms:created>
  <dcterms:modified xsi:type="dcterms:W3CDTF">2017-04-12T11:29:15Z</dcterms:modified>
</cp:coreProperties>
</file>