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640" activeTab="1"/>
  </bookViews>
  <sheets>
    <sheet name="Ponuda" sheetId="1" r:id="rId1"/>
    <sheet name="Plan otplate" sheetId="6" r:id="rId2"/>
    <sheet name="Troškovi ulaganja" sheetId="3" r:id="rId3"/>
  </sheets>
  <calcPr calcId="114210"/>
</workbook>
</file>

<file path=xl/calcChain.xml><?xml version="1.0" encoding="utf-8"?>
<calcChain xmlns="http://schemas.openxmlformats.org/spreadsheetml/2006/main">
  <c r="G107" i="6"/>
  <c r="G106"/>
  <c r="F106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102"/>
  <c r="D103"/>
  <c r="D104"/>
  <c r="D105"/>
  <c r="D106"/>
  <c r="D107"/>
  <c r="G97"/>
  <c r="F97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C6" i="3"/>
  <c r="C4"/>
  <c r="F107" i="6"/>
  <c r="H104"/>
  <c r="H103"/>
  <c r="D14" i="3"/>
  <c r="C14"/>
  <c r="H102" i="6"/>
  <c r="H73"/>
  <c r="H69"/>
  <c r="H65"/>
  <c r="H61"/>
  <c r="H57"/>
  <c r="H53"/>
  <c r="H49"/>
  <c r="H45"/>
  <c r="H41"/>
  <c r="H37"/>
  <c r="H33"/>
  <c r="H29"/>
  <c r="H25"/>
  <c r="H21"/>
  <c r="H17"/>
  <c r="H13"/>
  <c r="H9"/>
  <c r="H76"/>
  <c r="H72"/>
  <c r="H68"/>
  <c r="H64"/>
  <c r="H60"/>
  <c r="H56"/>
  <c r="H52"/>
  <c r="H48"/>
  <c r="H44"/>
  <c r="H40"/>
  <c r="H36"/>
  <c r="H32"/>
  <c r="H28"/>
  <c r="H24"/>
  <c r="H20"/>
  <c r="H16"/>
  <c r="H12"/>
  <c r="H8"/>
  <c r="H75"/>
  <c r="H71"/>
  <c r="H67"/>
  <c r="H63"/>
  <c r="H59"/>
  <c r="H55"/>
  <c r="H51"/>
  <c r="H47"/>
  <c r="H43"/>
  <c r="H39"/>
  <c r="H35"/>
  <c r="H31"/>
  <c r="H27"/>
  <c r="H23"/>
  <c r="H19"/>
  <c r="H15"/>
  <c r="H11"/>
  <c r="H7"/>
  <c r="H74"/>
  <c r="H70"/>
  <c r="H66"/>
  <c r="H62"/>
  <c r="H58"/>
  <c r="H54"/>
  <c r="H50"/>
  <c r="H46"/>
  <c r="H42"/>
  <c r="H38"/>
  <c r="H34"/>
  <c r="H30"/>
  <c r="H26"/>
  <c r="H22"/>
  <c r="H18"/>
  <c r="H14"/>
  <c r="H10"/>
  <c r="D6" i="3"/>
  <c r="D4"/>
  <c r="H6" i="6"/>
  <c r="C11" i="3"/>
  <c r="C13"/>
  <c r="C16"/>
  <c r="D11"/>
  <c r="D13"/>
  <c r="D16"/>
  <c r="H5" i="6"/>
  <c r="H97"/>
  <c r="H105"/>
  <c r="H107"/>
  <c r="H106"/>
</calcChain>
</file>

<file path=xl/sharedStrings.xml><?xml version="1.0" encoding="utf-8"?>
<sst xmlns="http://schemas.openxmlformats.org/spreadsheetml/2006/main" count="198" uniqueCount="80">
  <si>
    <t>PONUDA</t>
  </si>
  <si>
    <t>R.br.</t>
  </si>
  <si>
    <t>Stavke ponude</t>
  </si>
  <si>
    <t>Ponuđene vrijednosti</t>
  </si>
  <si>
    <t>Stavak</t>
  </si>
  <si>
    <t>STRUKTURA TROŠKOVA ULAGANJA</t>
  </si>
  <si>
    <t>Opis stavke</t>
  </si>
  <si>
    <t>Vrijednost 
(bez pdv-a)</t>
  </si>
  <si>
    <t>Vrijednost 
(sa pdv-om)</t>
  </si>
  <si>
    <t>2.1.</t>
  </si>
  <si>
    <t>Projektiranje, kontrola projekta, suglasnosti i dozvole</t>
  </si>
  <si>
    <t>KVANTITATIVNI KRITERIJ</t>
  </si>
  <si>
    <t>KVALITATIVNI KRITERIJI</t>
  </si>
  <si>
    <t>1.1.</t>
  </si>
  <si>
    <t xml:space="preserve">Praćenje provedbe Mjera </t>
  </si>
  <si>
    <t>1.</t>
  </si>
  <si>
    <t>2.</t>
  </si>
  <si>
    <t>3.</t>
  </si>
  <si>
    <t>4.</t>
  </si>
  <si>
    <t>5.</t>
  </si>
  <si>
    <t>6.</t>
  </si>
  <si>
    <t>2.1</t>
  </si>
  <si>
    <t>2.2</t>
  </si>
  <si>
    <t>Radovi</t>
  </si>
  <si>
    <t>Materijal i oprema</t>
  </si>
  <si>
    <r>
      <rPr>
        <b/>
        <sz val="12"/>
        <color indexed="8"/>
        <rFont val="Calibri"/>
        <family val="2"/>
        <charset val="238"/>
      </rPr>
      <t>Stručni nadzor</t>
    </r>
    <r>
      <rPr>
        <sz val="12"/>
        <color indexed="8"/>
        <rFont val="Calibri"/>
        <family val="2"/>
        <charset val="238"/>
      </rPr>
      <t xml:space="preserve"> </t>
    </r>
  </si>
  <si>
    <t>Ponuditelj unosi podatke u zeleno označena polja, ostala polja izračunavaju se automatski.</t>
  </si>
  <si>
    <t>žig i potpis</t>
  </si>
  <si>
    <t>Pojašnjenje stavki po rednim brojevima</t>
  </si>
  <si>
    <t>1.2.</t>
  </si>
  <si>
    <t>Napomena: Sve novčane vrijednosti iskazane su u neto iznosu (bez pdv-a)</t>
  </si>
  <si>
    <t>Zajamčena ušteda na potrošnji električne energije [kn/mjesečno] - ZU</t>
  </si>
  <si>
    <t xml:space="preserve">Odnosi se na uštedu koju ponuditelj jamči svojom opremom. </t>
  </si>
  <si>
    <t>PLAN OTPLATE</t>
  </si>
  <si>
    <t>Godina</t>
  </si>
  <si>
    <t>Mjesec</t>
  </si>
  <si>
    <t>7.</t>
  </si>
  <si>
    <t>8.</t>
  </si>
  <si>
    <t>9.</t>
  </si>
  <si>
    <t>10.</t>
  </si>
  <si>
    <t>11.</t>
  </si>
  <si>
    <t>12.</t>
  </si>
  <si>
    <t>UKUPNO</t>
  </si>
  <si>
    <t>Period od završetka perioda otplate do kraja procijenjenog ekonomskog vijeka trajanja ulične rasvjete</t>
  </si>
  <si>
    <t>Ukupno 12</t>
  </si>
  <si>
    <t xml:space="preserve">Napomena: Redni broj mjeseca ne mora odgovarati kalendarskom mjesecu. </t>
  </si>
  <si>
    <t>Ušteda vlasnika objekta [kn/mj] = (ZU+OU) - N</t>
  </si>
  <si>
    <t>Ponuditelj unosi podatke u zeleno označena polja.</t>
  </si>
  <si>
    <t xml:space="preserve">* Ukupna ušteda je suma zajamčene uštede u potrošnji električne energije i očekivane uštede u održavanju </t>
  </si>
  <si>
    <t>Rekonstrukcija</t>
  </si>
  <si>
    <t>Troškovi ulaganja do završetka Rekonstrukcije</t>
  </si>
  <si>
    <t>A.</t>
  </si>
  <si>
    <t xml:space="preserve">B. </t>
  </si>
  <si>
    <t>Vlastita sredstva koja osigurava ponuditelj</t>
  </si>
  <si>
    <t xml:space="preserve">Kreditna sredstva </t>
  </si>
  <si>
    <r>
      <rPr>
        <b/>
        <sz val="12"/>
        <color indexed="8"/>
        <rFont val="Calibri"/>
        <family val="2"/>
        <charset val="238"/>
      </rPr>
      <t>Troškovi ulaganja nakon završetka Rekonstrukcije</t>
    </r>
    <r>
      <rPr>
        <sz val="12"/>
        <color indexed="8"/>
        <rFont val="Calibri"/>
        <family val="2"/>
        <charset val="238"/>
      </rPr>
      <t xml:space="preserve"> </t>
    </r>
  </si>
  <si>
    <t>C.</t>
  </si>
  <si>
    <t>D.</t>
  </si>
  <si>
    <t>Izvor financiranja troškova ulaganja do završetka Rekonstrukcije</t>
  </si>
  <si>
    <t>Ukupni troškovi ulaganja (zbroj stavki A. i C.)</t>
  </si>
  <si>
    <t>Ponuditelj unosi podatke u zelena polja, a bijela i siva polja se izračunavaju automatski.</t>
  </si>
  <si>
    <t>Energetski pregled nakon Rekonstrukcije</t>
  </si>
  <si>
    <t xml:space="preserve">Odnosi se na uštedu koju je naručitelj odredio i na koju ponuditelj nema utjecaja. </t>
  </si>
  <si>
    <t xml:space="preserve">Odnosi se na srednje vrijeme između kvarova rasvjetnih tijela i izražava se u radnim satima prema normativnim uvjetima testiranja L80B10. </t>
  </si>
  <si>
    <t>Očekivana ušteda na održavanju [kn/mjesečno] - OU</t>
  </si>
  <si>
    <t>Životni vijek prema uvjetima testiranja L80B10 [broj radnih sati]</t>
  </si>
  <si>
    <t>Ukupna ušteda [kn/mj] = ZU+OU*</t>
  </si>
  <si>
    <t>SVEUKUPNO</t>
  </si>
  <si>
    <t>Projekt rekonstrukcije javne rasvjete Grada Vrgorca</t>
  </si>
  <si>
    <t>92 mjeseca</t>
  </si>
  <si>
    <t>Odnosi se na razdoblje trajanja ugovora od 96 mjeseci i iskazuje se u nominalnom iznosu na mjesečnoj razini</t>
  </si>
  <si>
    <t>4 godine i 4 mjeseca</t>
  </si>
  <si>
    <t>12 godina</t>
  </si>
  <si>
    <t>Udjel ušteda koji se koristi za isplatu naknade ponuditelju (%)</t>
  </si>
  <si>
    <t>** Obuhvaća sve troškove koje je ponuditelj uzeo u obzir za pružanje energetske usluge. Unosi se isti iznos u sva polja</t>
  </si>
  <si>
    <t>7 (5x6)</t>
  </si>
  <si>
    <t>Naknada za energetsku uslugu  [kn/mj] = N **</t>
  </si>
  <si>
    <t xml:space="preserve">Naknada za energetsku uslugu koja se isplaćuje ponuditelju [kn/mj] = udjel ušteda za isplatu ponuditelju x naknada za energetsku uslugu </t>
  </si>
  <si>
    <t>8 (4-7)</t>
  </si>
  <si>
    <t>Period otplate nakon završetka Rekonstrukcije (maksimalno 92 mjeseca)</t>
  </si>
</sst>
</file>

<file path=xl/styles.xml><?xml version="1.0" encoding="utf-8"?>
<styleSheet xmlns="http://schemas.openxmlformats.org/spreadsheetml/2006/main">
  <numFmts count="1">
    <numFmt numFmtId="164" formatCode="#,##0.00\ &quot;kn&quot;"/>
  </numFmts>
  <fonts count="27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49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3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/>
  </cellStyleXfs>
  <cellXfs count="19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0" fontId="4" fillId="3" borderId="6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/>
    <xf numFmtId="164" fontId="6" fillId="4" borderId="5" xfId="1" applyNumberFormat="1" applyFont="1" applyFill="1" applyBorder="1" applyProtection="1">
      <protection locked="0"/>
    </xf>
    <xf numFmtId="0" fontId="6" fillId="0" borderId="8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vertical="center" wrapText="1"/>
    </xf>
    <xf numFmtId="0" fontId="6" fillId="0" borderId="9" xfId="1" applyFont="1" applyBorder="1" applyAlignment="1" applyProtection="1">
      <alignment horizontal="center" vertical="center"/>
    </xf>
    <xf numFmtId="0" fontId="4" fillId="3" borderId="10" xfId="1" applyFont="1" applyFill="1" applyBorder="1" applyAlignment="1" applyProtection="1">
      <alignment vertical="center"/>
    </xf>
    <xf numFmtId="0" fontId="4" fillId="3" borderId="11" xfId="1" applyFont="1" applyFill="1" applyBorder="1" applyAlignment="1" applyProtection="1">
      <alignment vertical="center"/>
    </xf>
    <xf numFmtId="0" fontId="3" fillId="0" borderId="12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0" fontId="8" fillId="0" borderId="0" xfId="0" applyFont="1"/>
    <xf numFmtId="0" fontId="4" fillId="3" borderId="13" xfId="1" applyFont="1" applyFill="1" applyBorder="1" applyAlignment="1" applyProtection="1">
      <alignment vertical="center"/>
    </xf>
    <xf numFmtId="0" fontId="4" fillId="0" borderId="14" xfId="1" applyFont="1" applyFill="1" applyBorder="1" applyAlignment="1" applyProtection="1"/>
    <xf numFmtId="0" fontId="4" fillId="0" borderId="15" xfId="1" applyFont="1" applyFill="1" applyBorder="1" applyAlignment="1" applyProtection="1">
      <alignment horizontal="center"/>
    </xf>
    <xf numFmtId="0" fontId="6" fillId="3" borderId="13" xfId="1" applyFont="1" applyFill="1" applyBorder="1" applyAlignment="1" applyProtection="1">
      <alignment vertical="center"/>
    </xf>
    <xf numFmtId="164" fontId="6" fillId="4" borderId="8" xfId="1" applyNumberFormat="1" applyFont="1" applyFill="1" applyBorder="1" applyProtection="1"/>
    <xf numFmtId="0" fontId="0" fillId="0" borderId="16" xfId="0" applyFill="1" applyBorder="1" applyAlignment="1" applyProtection="1">
      <alignment horizontal="center"/>
    </xf>
    <xf numFmtId="16" fontId="0" fillId="0" borderId="17" xfId="0" applyNumberForma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 vertical="center" wrapText="1"/>
    </xf>
    <xf numFmtId="4" fontId="7" fillId="0" borderId="19" xfId="0" applyNumberFormat="1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7" fillId="0" borderId="0" xfId="0" applyFont="1"/>
    <xf numFmtId="0" fontId="7" fillId="5" borderId="0" xfId="0" applyFont="1" applyFill="1" applyBorder="1" applyProtection="1"/>
    <xf numFmtId="0" fontId="7" fillId="0" borderId="0" xfId="0" applyFont="1" applyBorder="1" applyAlignment="1" applyProtection="1">
      <alignment horizontal="center"/>
      <protection locked="0"/>
    </xf>
    <xf numFmtId="0" fontId="7" fillId="0" borderId="0" xfId="1" applyFont="1" applyAlignment="1" applyProtection="1">
      <alignment horizontal="left"/>
    </xf>
    <xf numFmtId="0" fontId="7" fillId="0" borderId="0" xfId="0" applyFont="1" applyBorder="1" applyAlignment="1"/>
    <xf numFmtId="0" fontId="1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13" fillId="0" borderId="0" xfId="0" applyFont="1" applyFill="1" applyBorder="1"/>
    <xf numFmtId="0" fontId="15" fillId="6" borderId="23" xfId="0" applyFont="1" applyFill="1" applyBorder="1" applyAlignment="1" applyProtection="1">
      <alignment horizontal="center" vertical="center" wrapText="1"/>
    </xf>
    <xf numFmtId="0" fontId="17" fillId="6" borderId="12" xfId="0" applyFont="1" applyFill="1" applyBorder="1" applyAlignment="1" applyProtection="1">
      <alignment horizontal="center" vertical="center"/>
    </xf>
    <xf numFmtId="0" fontId="17" fillId="6" borderId="11" xfId="0" applyFont="1" applyFill="1" applyBorder="1" applyAlignment="1" applyProtection="1">
      <alignment horizontal="center" vertical="center" wrapText="1"/>
    </xf>
    <xf numFmtId="0" fontId="17" fillId="6" borderId="23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/>
    </xf>
    <xf numFmtId="4" fontId="17" fillId="0" borderId="8" xfId="0" applyNumberFormat="1" applyFont="1" applyFill="1" applyBorder="1" applyAlignment="1" applyProtection="1">
      <alignment horizontal="right" vertical="center"/>
      <protection locked="0"/>
    </xf>
    <xf numFmtId="4" fontId="18" fillId="7" borderId="8" xfId="0" applyNumberFormat="1" applyFont="1" applyFill="1" applyBorder="1" applyProtection="1">
      <protection locked="0"/>
    </xf>
    <xf numFmtId="4" fontId="17" fillId="0" borderId="23" xfId="0" applyNumberFormat="1" applyFont="1" applyFill="1" applyBorder="1" applyAlignment="1" applyProtection="1">
      <alignment horizontal="right" vertical="center"/>
    </xf>
    <xf numFmtId="0" fontId="17" fillId="0" borderId="11" xfId="0" applyFont="1" applyFill="1" applyBorder="1" applyAlignment="1" applyProtection="1">
      <alignment horizontal="center"/>
    </xf>
    <xf numFmtId="4" fontId="18" fillId="7" borderId="5" xfId="0" applyNumberFormat="1" applyFont="1" applyFill="1" applyBorder="1" applyProtection="1">
      <protection locked="0"/>
    </xf>
    <xf numFmtId="0" fontId="17" fillId="0" borderId="25" xfId="0" applyFont="1" applyFill="1" applyBorder="1" applyAlignment="1" applyProtection="1">
      <alignment horizontal="center"/>
    </xf>
    <xf numFmtId="4" fontId="17" fillId="0" borderId="2" xfId="0" applyNumberFormat="1" applyFont="1" applyFill="1" applyBorder="1" applyAlignment="1" applyProtection="1">
      <alignment horizontal="right" vertical="center"/>
      <protection locked="0"/>
    </xf>
    <xf numFmtId="4" fontId="18" fillId="7" borderId="2" xfId="0" applyNumberFormat="1" applyFont="1" applyFill="1" applyBorder="1" applyProtection="1">
      <protection locked="0"/>
    </xf>
    <xf numFmtId="4" fontId="17" fillId="0" borderId="2" xfId="0" applyNumberFormat="1" applyFont="1" applyFill="1" applyBorder="1" applyAlignment="1" applyProtection="1">
      <alignment horizontal="right" vertical="center"/>
    </xf>
    <xf numFmtId="0" fontId="17" fillId="0" borderId="26" xfId="0" applyFont="1" applyFill="1" applyBorder="1" applyAlignment="1" applyProtection="1">
      <alignment horizontal="center"/>
    </xf>
    <xf numFmtId="4" fontId="17" fillId="0" borderId="5" xfId="0" applyNumberFormat="1" applyFont="1" applyFill="1" applyBorder="1" applyAlignment="1" applyProtection="1">
      <alignment horizontal="right" vertical="center"/>
      <protection locked="0"/>
    </xf>
    <xf numFmtId="4" fontId="17" fillId="0" borderId="19" xfId="0" applyNumberFormat="1" applyFont="1" applyFill="1" applyBorder="1" applyAlignment="1" applyProtection="1">
      <alignment horizontal="right" vertical="center"/>
    </xf>
    <xf numFmtId="0" fontId="17" fillId="0" borderId="27" xfId="0" applyFont="1" applyFill="1" applyBorder="1" applyAlignment="1" applyProtection="1">
      <alignment horizontal="center"/>
    </xf>
    <xf numFmtId="4" fontId="18" fillId="7" borderId="28" xfId="0" applyNumberFormat="1" applyFont="1" applyFill="1" applyBorder="1" applyProtection="1">
      <protection locked="0"/>
    </xf>
    <xf numFmtId="0" fontId="14" fillId="0" borderId="0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/>
    </xf>
    <xf numFmtId="4" fontId="17" fillId="0" borderId="0" xfId="0" applyNumberFormat="1" applyFont="1" applyFill="1" applyBorder="1" applyAlignment="1" applyProtection="1">
      <alignment horizontal="right" vertical="center"/>
      <protection locked="0"/>
    </xf>
    <xf numFmtId="4" fontId="19" fillId="0" borderId="0" xfId="0" applyNumberFormat="1" applyFont="1" applyFill="1" applyBorder="1" applyAlignment="1" applyProtection="1">
      <alignment vertical="center"/>
      <protection locked="0"/>
    </xf>
    <xf numFmtId="4" fontId="19" fillId="0" borderId="0" xfId="0" applyNumberFormat="1" applyFont="1" applyFill="1" applyBorder="1" applyAlignment="1" applyProtection="1">
      <alignment horizontal="right" vertical="center" wrapText="1" shrinkToFit="1"/>
    </xf>
    <xf numFmtId="0" fontId="17" fillId="0" borderId="0" xfId="0" applyFont="1" applyFill="1" applyBorder="1"/>
    <xf numFmtId="0" fontId="17" fillId="0" borderId="0" xfId="0" applyFont="1" applyFill="1" applyBorder="1" applyAlignment="1" applyProtection="1">
      <alignment horizontal="left" vertical="top" wrapText="1"/>
    </xf>
    <xf numFmtId="0" fontId="17" fillId="6" borderId="0" xfId="0" applyFont="1" applyFill="1" applyBorder="1" applyProtection="1"/>
    <xf numFmtId="164" fontId="6" fillId="0" borderId="8" xfId="1" applyNumberFormat="1" applyFont="1" applyFill="1" applyBorder="1" applyProtection="1">
      <protection locked="0"/>
    </xf>
    <xf numFmtId="164" fontId="4" fillId="3" borderId="8" xfId="1" applyNumberFormat="1" applyFont="1" applyFill="1" applyBorder="1" applyAlignment="1" applyProtection="1">
      <alignment vertical="center"/>
    </xf>
    <xf numFmtId="164" fontId="4" fillId="3" borderId="29" xfId="1" applyNumberFormat="1" applyFont="1" applyFill="1" applyBorder="1" applyAlignment="1" applyProtection="1">
      <alignment vertical="center"/>
    </xf>
    <xf numFmtId="0" fontId="6" fillId="0" borderId="30" xfId="1" applyFont="1" applyFill="1" applyBorder="1" applyAlignment="1" applyProtection="1">
      <alignment horizontal="center" vertical="center" wrapText="1"/>
    </xf>
    <xf numFmtId="164" fontId="6" fillId="4" borderId="6" xfId="1" applyNumberFormat="1" applyFont="1" applyFill="1" applyBorder="1" applyProtection="1">
      <protection locked="0"/>
    </xf>
    <xf numFmtId="164" fontId="6" fillId="0" borderId="15" xfId="1" applyNumberFormat="1" applyFont="1" applyFill="1" applyBorder="1" applyProtection="1">
      <protection locked="0"/>
    </xf>
    <xf numFmtId="164" fontId="6" fillId="4" borderId="15" xfId="1" applyNumberFormat="1" applyFont="1" applyFill="1" applyBorder="1" applyProtection="1"/>
    <xf numFmtId="0" fontId="4" fillId="0" borderId="8" xfId="1" applyFont="1" applyBorder="1" applyAlignment="1" applyProtection="1">
      <alignment vertical="center" wrapText="1"/>
    </xf>
    <xf numFmtId="0" fontId="6" fillId="0" borderId="8" xfId="1" applyFont="1" applyBorder="1" applyAlignment="1" applyProtection="1">
      <alignment horizontal="center" vertical="center"/>
    </xf>
    <xf numFmtId="164" fontId="6" fillId="0" borderId="8" xfId="1" applyNumberFormat="1" applyFont="1" applyFill="1" applyBorder="1" applyProtection="1"/>
    <xf numFmtId="164" fontId="6" fillId="0" borderId="31" xfId="1" applyNumberFormat="1" applyFont="1" applyFill="1" applyBorder="1" applyProtection="1">
      <protection locked="0"/>
    </xf>
    <xf numFmtId="0" fontId="4" fillId="0" borderId="8" xfId="1" applyFont="1" applyBorder="1" applyAlignment="1" applyProtection="1">
      <alignment horizontal="left" vertical="center" wrapText="1"/>
    </xf>
    <xf numFmtId="0" fontId="1" fillId="3" borderId="8" xfId="0" applyFont="1" applyFill="1" applyBorder="1" applyAlignment="1">
      <alignment horizontal="center"/>
    </xf>
    <xf numFmtId="0" fontId="4" fillId="3" borderId="24" xfId="1" applyFont="1" applyFill="1" applyBorder="1" applyAlignment="1" applyProtection="1">
      <alignment horizontal="left" vertical="center" wrapText="1"/>
    </xf>
    <xf numFmtId="0" fontId="4" fillId="4" borderId="8" xfId="1" applyFont="1" applyFill="1" applyBorder="1" applyAlignment="1" applyProtection="1">
      <alignment horizontal="left" vertical="center" wrapText="1"/>
    </xf>
    <xf numFmtId="0" fontId="4" fillId="4" borderId="15" xfId="1" applyFont="1" applyFill="1" applyBorder="1" applyAlignment="1" applyProtection="1">
      <alignment horizontal="left" vertical="center" wrapText="1"/>
    </xf>
    <xf numFmtId="0" fontId="20" fillId="3" borderId="30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/>
    </xf>
    <xf numFmtId="0" fontId="4" fillId="3" borderId="8" xfId="1" applyFont="1" applyFill="1" applyBorder="1" applyAlignment="1" applyProtection="1">
      <alignment horizontal="center" vertical="center"/>
    </xf>
    <xf numFmtId="0" fontId="3" fillId="0" borderId="18" xfId="1" applyFont="1" applyBorder="1" applyAlignment="1" applyProtection="1">
      <alignment horizontal="center" vertical="center"/>
    </xf>
    <xf numFmtId="164" fontId="4" fillId="3" borderId="8" xfId="1" applyNumberFormat="1" applyFont="1" applyFill="1" applyBorder="1" applyAlignment="1" applyProtection="1">
      <alignment horizontal="right" vertical="center" wrapText="1"/>
    </xf>
    <xf numFmtId="0" fontId="4" fillId="0" borderId="19" xfId="1" applyFont="1" applyBorder="1" applyAlignment="1" applyProtection="1">
      <alignment horizontal="left" vertical="center" wrapText="1"/>
    </xf>
    <xf numFmtId="164" fontId="6" fillId="4" borderId="19" xfId="1" applyNumberFormat="1" applyFont="1" applyFill="1" applyBorder="1" applyAlignment="1" applyProtection="1">
      <alignment vertical="center"/>
      <protection locked="0"/>
    </xf>
    <xf numFmtId="164" fontId="6" fillId="4" borderId="32" xfId="1" applyNumberFormat="1" applyFont="1" applyFill="1" applyBorder="1" applyAlignment="1" applyProtection="1">
      <alignment vertical="center"/>
      <protection locked="0"/>
    </xf>
    <xf numFmtId="0" fontId="4" fillId="3" borderId="33" xfId="0" applyFont="1" applyFill="1" applyBorder="1" applyAlignment="1">
      <alignment horizontal="center" vertical="center"/>
    </xf>
    <xf numFmtId="0" fontId="4" fillId="3" borderId="34" xfId="1" applyFont="1" applyFill="1" applyBorder="1" applyAlignment="1" applyProtection="1">
      <alignment vertical="center"/>
    </xf>
    <xf numFmtId="164" fontId="4" fillId="3" borderId="35" xfId="1" applyNumberFormat="1" applyFont="1" applyFill="1" applyBorder="1" applyAlignment="1" applyProtection="1">
      <alignment vertical="center"/>
    </xf>
    <xf numFmtId="164" fontId="4" fillId="3" borderId="36" xfId="1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5" fillId="0" borderId="19" xfId="0" applyFont="1" applyFill="1" applyBorder="1" applyAlignment="1" applyProtection="1">
      <alignment horizontal="left" vertical="center" wrapText="1"/>
    </xf>
    <xf numFmtId="4" fontId="5" fillId="0" borderId="35" xfId="0" applyNumberFormat="1" applyFont="1" applyFill="1" applyBorder="1" applyAlignment="1" applyProtection="1">
      <alignment horizontal="right" vertical="center" wrapText="1"/>
    </xf>
    <xf numFmtId="0" fontId="7" fillId="0" borderId="37" xfId="0" applyFont="1" applyFill="1" applyBorder="1" applyProtection="1"/>
    <xf numFmtId="4" fontId="7" fillId="4" borderId="37" xfId="0" applyNumberFormat="1" applyFont="1" applyFill="1" applyBorder="1" applyProtection="1">
      <protection locked="0"/>
    </xf>
    <xf numFmtId="0" fontId="7" fillId="0" borderId="23" xfId="0" applyFont="1" applyFill="1" applyBorder="1" applyProtection="1"/>
    <xf numFmtId="0" fontId="5" fillId="0" borderId="38" xfId="0" applyFont="1" applyFill="1" applyBorder="1" applyAlignment="1" applyProtection="1">
      <alignment horizontal="left" vertical="center" wrapText="1"/>
    </xf>
    <xf numFmtId="0" fontId="7" fillId="0" borderId="26" xfId="0" applyFont="1" applyFill="1" applyBorder="1" applyAlignment="1" applyProtection="1">
      <alignment vertical="center"/>
    </xf>
    <xf numFmtId="164" fontId="21" fillId="4" borderId="37" xfId="1" applyNumberFormat="1" applyFont="1" applyFill="1" applyBorder="1" applyProtection="1"/>
    <xf numFmtId="0" fontId="5" fillId="0" borderId="0" xfId="0" applyFont="1" applyFill="1" applyBorder="1" applyAlignment="1" applyProtection="1">
      <alignment horizontal="left" vertical="top" wrapText="1"/>
    </xf>
    <xf numFmtId="164" fontId="21" fillId="0" borderId="0" xfId="1" applyNumberFormat="1" applyFont="1" applyFill="1" applyBorder="1" applyProtection="1"/>
    <xf numFmtId="0" fontId="22" fillId="6" borderId="23" xfId="0" applyFont="1" applyFill="1" applyBorder="1" applyAlignment="1" applyProtection="1">
      <alignment horizontal="center" vertical="center" wrapText="1"/>
    </xf>
    <xf numFmtId="4" fontId="17" fillId="0" borderId="28" xfId="0" applyNumberFormat="1" applyFont="1" applyFill="1" applyBorder="1" applyAlignment="1" applyProtection="1">
      <alignment horizontal="right" vertical="center"/>
      <protection locked="0"/>
    </xf>
    <xf numFmtId="4" fontId="17" fillId="0" borderId="35" xfId="0" applyNumberFormat="1" applyFont="1" applyFill="1" applyBorder="1" applyAlignment="1" applyProtection="1">
      <alignment horizontal="right" vertical="center"/>
    </xf>
    <xf numFmtId="4" fontId="15" fillId="0" borderId="35" xfId="0" applyNumberFormat="1" applyFont="1" applyFill="1" applyBorder="1" applyAlignment="1" applyProtection="1">
      <alignment horizontal="right" vertical="center"/>
      <protection locked="0"/>
    </xf>
    <xf numFmtId="4" fontId="15" fillId="0" borderId="35" xfId="0" applyNumberFormat="1" applyFont="1" applyFill="1" applyBorder="1" applyProtection="1">
      <protection locked="0"/>
    </xf>
    <xf numFmtId="4" fontId="15" fillId="0" borderId="35" xfId="0" applyNumberFormat="1" applyFont="1" applyFill="1" applyBorder="1" applyAlignment="1" applyProtection="1">
      <alignment horizontal="right" vertical="center"/>
    </xf>
    <xf numFmtId="0" fontId="17" fillId="0" borderId="35" xfId="0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 applyProtection="1">
      <alignment horizontal="center" vertical="center"/>
    </xf>
    <xf numFmtId="4" fontId="17" fillId="0" borderId="39" xfId="0" applyNumberFormat="1" applyFont="1" applyFill="1" applyBorder="1" applyAlignment="1" applyProtection="1">
      <alignment vertical="center"/>
      <protection locked="0"/>
    </xf>
    <xf numFmtId="0" fontId="15" fillId="0" borderId="25" xfId="0" applyFont="1" applyFill="1" applyBorder="1" applyAlignment="1" applyProtection="1">
      <alignment horizontal="center"/>
    </xf>
    <xf numFmtId="4" fontId="15" fillId="0" borderId="28" xfId="0" applyNumberFormat="1" applyFont="1" applyFill="1" applyBorder="1" applyAlignment="1" applyProtection="1">
      <alignment horizontal="right" vertical="center"/>
      <protection locked="0"/>
    </xf>
    <xf numFmtId="4" fontId="15" fillId="0" borderId="28" xfId="0" applyNumberFormat="1" applyFont="1" applyFill="1" applyBorder="1" applyProtection="1">
      <protection locked="0"/>
    </xf>
    <xf numFmtId="4" fontId="15" fillId="0" borderId="28" xfId="0" applyNumberFormat="1" applyFont="1" applyFill="1" applyBorder="1" applyAlignment="1" applyProtection="1">
      <alignment horizontal="right" vertical="center"/>
    </xf>
    <xf numFmtId="0" fontId="24" fillId="0" borderId="40" xfId="0" applyFont="1" applyFill="1" applyBorder="1" applyAlignment="1" applyProtection="1">
      <alignment horizontal="center" vertical="center" wrapText="1"/>
    </xf>
    <xf numFmtId="4" fontId="24" fillId="0" borderId="40" xfId="0" applyNumberFormat="1" applyFont="1" applyFill="1" applyBorder="1" applyAlignment="1" applyProtection="1">
      <alignment horizontal="right" vertical="center"/>
      <protection locked="0"/>
    </xf>
    <xf numFmtId="4" fontId="24" fillId="0" borderId="40" xfId="0" applyNumberFormat="1" applyFont="1" applyFill="1" applyBorder="1" applyAlignment="1" applyProtection="1">
      <alignment vertical="center"/>
      <protection locked="0"/>
    </xf>
    <xf numFmtId="4" fontId="24" fillId="0" borderId="41" xfId="0" applyNumberFormat="1" applyFont="1" applyFill="1" applyBorder="1" applyAlignment="1" applyProtection="1">
      <alignment horizontal="right" vertical="center"/>
    </xf>
    <xf numFmtId="0" fontId="15" fillId="0" borderId="40" xfId="0" applyFont="1" applyFill="1" applyBorder="1" applyAlignment="1" applyProtection="1">
      <alignment horizontal="center" wrapText="1"/>
    </xf>
    <xf numFmtId="10" fontId="17" fillId="0" borderId="8" xfId="0" applyNumberFormat="1" applyFont="1" applyFill="1" applyBorder="1" applyAlignment="1" applyProtection="1">
      <alignment horizontal="right" vertical="center"/>
      <protection locked="0"/>
    </xf>
    <xf numFmtId="10" fontId="17" fillId="0" borderId="5" xfId="0" applyNumberFormat="1" applyFont="1" applyFill="1" applyBorder="1" applyAlignment="1" applyProtection="1">
      <alignment horizontal="right" vertical="center"/>
      <protection locked="0"/>
    </xf>
    <xf numFmtId="10" fontId="17" fillId="0" borderId="2" xfId="0" applyNumberFormat="1" applyFont="1" applyFill="1" applyBorder="1" applyAlignment="1" applyProtection="1">
      <alignment horizontal="right" vertical="center"/>
      <protection locked="0"/>
    </xf>
    <xf numFmtId="4" fontId="18" fillId="7" borderId="19" xfId="0" applyNumberFormat="1" applyFont="1" applyFill="1" applyBorder="1" applyProtection="1">
      <protection locked="0"/>
    </xf>
    <xf numFmtId="0" fontId="0" fillId="0" borderId="0" xfId="0" applyBorder="1"/>
    <xf numFmtId="0" fontId="2" fillId="0" borderId="1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9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horizontal="left"/>
    </xf>
    <xf numFmtId="0" fontId="10" fillId="0" borderId="23" xfId="0" applyFont="1" applyBorder="1" applyAlignment="1" applyProtection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7" fillId="0" borderId="0" xfId="0" applyFont="1" applyFill="1" applyBorder="1" applyAlignment="1" applyProtection="1">
      <alignment horizontal="left" vertical="top" wrapText="1"/>
    </xf>
    <xf numFmtId="0" fontId="12" fillId="0" borderId="51" xfId="0" applyFont="1" applyFill="1" applyBorder="1" applyAlignment="1" applyProtection="1">
      <alignment horizontal="left" vertical="center" wrapText="1"/>
    </xf>
    <xf numFmtId="0" fontId="12" fillId="0" borderId="52" xfId="0" applyFont="1" applyFill="1" applyBorder="1" applyAlignment="1" applyProtection="1">
      <alignment horizontal="left" vertical="center" wrapText="1"/>
    </xf>
    <xf numFmtId="0" fontId="14" fillId="6" borderId="17" xfId="0" applyFont="1" applyFill="1" applyBorder="1" applyAlignment="1" applyProtection="1">
      <alignment horizontal="center" vertical="center"/>
    </xf>
    <xf numFmtId="0" fontId="14" fillId="6" borderId="12" xfId="0" applyFont="1" applyFill="1" applyBorder="1" applyAlignment="1" applyProtection="1">
      <alignment horizontal="center" vertical="center"/>
    </xf>
    <xf numFmtId="0" fontId="14" fillId="6" borderId="23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0" fontId="15" fillId="6" borderId="23" xfId="0" applyFont="1" applyFill="1" applyBorder="1" applyAlignment="1" applyProtection="1">
      <alignment horizontal="center" vertical="center" wrapText="1"/>
    </xf>
    <xf numFmtId="0" fontId="15" fillId="6" borderId="5" xfId="0" applyFont="1" applyFill="1" applyBorder="1" applyAlignment="1" applyProtection="1">
      <alignment horizontal="center" vertical="center" wrapText="1"/>
    </xf>
    <xf numFmtId="0" fontId="16" fillId="0" borderId="24" xfId="0" applyFont="1" applyFill="1" applyBorder="1" applyAlignment="1" applyProtection="1">
      <alignment horizontal="center" wrapText="1"/>
    </xf>
    <xf numFmtId="0" fontId="16" fillId="0" borderId="13" xfId="0" applyFont="1" applyFill="1" applyBorder="1" applyAlignment="1" applyProtection="1">
      <alignment horizontal="center" wrapText="1"/>
    </xf>
    <xf numFmtId="0" fontId="16" fillId="0" borderId="14" xfId="0" applyFont="1" applyFill="1" applyBorder="1" applyAlignment="1" applyProtection="1">
      <alignment horizontal="center" wrapText="1"/>
    </xf>
    <xf numFmtId="0" fontId="17" fillId="0" borderId="38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38" xfId="0" applyFont="1" applyFill="1" applyBorder="1" applyAlignment="1" applyProtection="1">
      <alignment horizontal="center" vertical="center"/>
    </xf>
    <xf numFmtId="0" fontId="15" fillId="0" borderId="49" xfId="0" applyFont="1" applyFill="1" applyBorder="1" applyAlignment="1">
      <alignment horizontal="center" vertical="center" textRotation="90" wrapText="1"/>
    </xf>
    <xf numFmtId="0" fontId="15" fillId="0" borderId="30" xfId="0" applyFont="1" applyFill="1" applyBorder="1" applyAlignment="1">
      <alignment horizontal="center" vertical="center" textRotation="90" wrapText="1"/>
    </xf>
    <xf numFmtId="0" fontId="15" fillId="0" borderId="25" xfId="0" applyFont="1" applyFill="1" applyBorder="1" applyAlignment="1">
      <alignment horizontal="center" vertical="center" textRotation="90" wrapText="1"/>
    </xf>
    <xf numFmtId="0" fontId="15" fillId="0" borderId="25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17" fillId="0" borderId="22" xfId="0" applyFont="1" applyFill="1" applyBorder="1" applyAlignment="1" applyProtection="1">
      <alignment horizontal="center"/>
      <protection locked="0"/>
    </xf>
    <xf numFmtId="0" fontId="17" fillId="0" borderId="42" xfId="0" applyFont="1" applyFill="1" applyBorder="1" applyAlignment="1" applyProtection="1">
      <alignment horizontal="center"/>
      <protection locked="0"/>
    </xf>
    <xf numFmtId="0" fontId="17" fillId="0" borderId="43" xfId="0" applyFont="1" applyFill="1" applyBorder="1" applyAlignment="1" applyProtection="1">
      <alignment horizontal="center"/>
      <protection locked="0"/>
    </xf>
    <xf numFmtId="0" fontId="17" fillId="0" borderId="30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44" xfId="0" applyFont="1" applyFill="1" applyBorder="1" applyAlignment="1" applyProtection="1">
      <alignment horizontal="center"/>
      <protection locked="0"/>
    </xf>
    <xf numFmtId="0" fontId="17" fillId="0" borderId="11" xfId="0" applyFont="1" applyFill="1" applyBorder="1" applyAlignment="1" applyProtection="1">
      <alignment horizontal="center"/>
      <protection locked="0"/>
    </xf>
    <xf numFmtId="0" fontId="17" fillId="0" borderId="45" xfId="0" applyFont="1" applyFill="1" applyBorder="1" applyAlignment="1" applyProtection="1">
      <alignment horizontal="center"/>
      <protection locked="0"/>
    </xf>
    <xf numFmtId="0" fontId="17" fillId="0" borderId="46" xfId="0" applyFont="1" applyFill="1" applyBorder="1" applyAlignment="1" applyProtection="1">
      <alignment horizontal="center"/>
      <protection locked="0"/>
    </xf>
    <xf numFmtId="0" fontId="15" fillId="0" borderId="40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15" fillId="0" borderId="22" xfId="0" applyFont="1" applyFill="1" applyBorder="1" applyAlignment="1" applyProtection="1">
      <alignment horizontal="center" vertical="center" textRotation="90" wrapText="1"/>
    </xf>
    <xf numFmtId="0" fontId="15" fillId="0" borderId="30" xfId="0" applyFont="1" applyFill="1" applyBorder="1" applyAlignment="1" applyProtection="1">
      <alignment horizontal="center" vertical="center" textRotation="90" wrapText="1"/>
    </xf>
    <xf numFmtId="0" fontId="15" fillId="0" borderId="25" xfId="0" applyFont="1" applyFill="1" applyBorder="1" applyAlignment="1" applyProtection="1">
      <alignment horizontal="center" vertical="center" textRotation="90" wrapText="1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4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0" xfId="1" applyFont="1" applyAlignment="1" applyProtection="1">
      <alignment horizontal="left"/>
    </xf>
    <xf numFmtId="0" fontId="4" fillId="0" borderId="51" xfId="1" applyFont="1" applyBorder="1" applyAlignment="1" applyProtection="1">
      <alignment horizontal="center" vertical="center"/>
    </xf>
    <xf numFmtId="0" fontId="4" fillId="0" borderId="53" xfId="1" applyFont="1" applyBorder="1" applyAlignment="1" applyProtection="1">
      <alignment horizontal="center" vertical="center"/>
    </xf>
    <xf numFmtId="0" fontId="4" fillId="0" borderId="26" xfId="1" applyFont="1" applyBorder="1" applyAlignment="1" applyProtection="1">
      <alignment horizontal="center" vertical="center" wrapText="1"/>
    </xf>
    <xf numFmtId="0" fontId="4" fillId="0" borderId="54" xfId="1" applyFont="1" applyBorder="1" applyAlignment="1" applyProtection="1">
      <alignment horizontal="center" vertical="center" wrapText="1"/>
    </xf>
  </cellXfs>
  <cellStyles count="2">
    <cellStyle name="Normal" xfId="0" builtinId="0"/>
    <cellStyle name="Normalno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B5" sqref="B5"/>
    </sheetView>
  </sheetViews>
  <sheetFormatPr defaultRowHeight="15"/>
  <cols>
    <col min="2" max="2" width="70.42578125" customWidth="1"/>
    <col min="3" max="3" width="39.28515625" customWidth="1"/>
  </cols>
  <sheetData>
    <row r="1" spans="1:9" ht="44.25" customHeight="1">
      <c r="A1" s="129" t="s">
        <v>0</v>
      </c>
      <c r="B1" s="130"/>
      <c r="C1" s="3" t="s">
        <v>68</v>
      </c>
    </row>
    <row r="2" spans="1:9" ht="15.75" thickBot="1">
      <c r="A2" s="1" t="s">
        <v>1</v>
      </c>
      <c r="B2" s="2" t="s">
        <v>2</v>
      </c>
      <c r="C2" s="4" t="s">
        <v>3</v>
      </c>
    </row>
    <row r="3" spans="1:9" ht="15.75" thickBot="1">
      <c r="A3" s="25" t="s">
        <v>15</v>
      </c>
      <c r="B3" s="96" t="s">
        <v>11</v>
      </c>
      <c r="C3" s="97"/>
      <c r="D3" s="29"/>
      <c r="E3" s="29"/>
      <c r="F3" s="29"/>
      <c r="G3" s="29"/>
    </row>
    <row r="4" spans="1:9">
      <c r="A4" s="23" t="s">
        <v>13</v>
      </c>
      <c r="B4" s="98" t="s">
        <v>31</v>
      </c>
      <c r="C4" s="99"/>
      <c r="D4" s="29"/>
      <c r="E4" s="29"/>
      <c r="F4" s="29"/>
      <c r="G4" s="29"/>
    </row>
    <row r="5" spans="1:9" ht="15.75" thickBot="1">
      <c r="A5" s="24" t="s">
        <v>29</v>
      </c>
      <c r="B5" s="100" t="s">
        <v>64</v>
      </c>
      <c r="C5" s="26">
        <v>2400</v>
      </c>
      <c r="D5" s="29"/>
      <c r="E5" s="29"/>
      <c r="F5" s="29"/>
      <c r="G5" s="29"/>
    </row>
    <row r="6" spans="1:9" ht="15.75" thickBot="1">
      <c r="A6" s="34" t="s">
        <v>16</v>
      </c>
      <c r="B6" s="101" t="s">
        <v>12</v>
      </c>
      <c r="C6" s="35"/>
      <c r="D6" s="29"/>
      <c r="E6" s="29"/>
      <c r="F6" s="29"/>
      <c r="G6" s="29"/>
    </row>
    <row r="7" spans="1:9" ht="15.75">
      <c r="A7" s="36" t="s">
        <v>9</v>
      </c>
      <c r="B7" s="102" t="s">
        <v>65</v>
      </c>
      <c r="C7" s="103"/>
      <c r="D7" s="29"/>
      <c r="E7" s="29"/>
      <c r="F7" s="29"/>
      <c r="G7" s="29"/>
    </row>
    <row r="8" spans="1:9" ht="15.75">
      <c r="A8" s="27"/>
      <c r="B8" s="104"/>
      <c r="C8" s="105"/>
      <c r="D8" s="29"/>
      <c r="E8" s="28"/>
      <c r="F8" s="29"/>
      <c r="G8" s="29"/>
    </row>
    <row r="9" spans="1:9" ht="15" customHeight="1">
      <c r="A9" s="17"/>
      <c r="B9" s="139" t="s">
        <v>47</v>
      </c>
      <c r="C9" s="139"/>
      <c r="D9" s="29"/>
      <c r="E9" s="29"/>
      <c r="F9" s="29"/>
      <c r="G9" s="29"/>
    </row>
    <row r="10" spans="1:9">
      <c r="A10" s="17"/>
      <c r="B10" s="138" t="s">
        <v>30</v>
      </c>
      <c r="C10" s="138"/>
      <c r="D10" s="29"/>
      <c r="E10" s="28"/>
      <c r="F10" s="29"/>
      <c r="G10" s="29"/>
      <c r="I10" s="28"/>
    </row>
    <row r="11" spans="1:9">
      <c r="A11" s="17"/>
      <c r="B11" s="138" t="s">
        <v>70</v>
      </c>
      <c r="C11" s="138"/>
      <c r="D11" s="29"/>
      <c r="E11" s="28"/>
      <c r="F11" s="29"/>
      <c r="G11" s="29"/>
      <c r="I11" s="28"/>
    </row>
    <row r="12" spans="1:9">
      <c r="A12" s="17"/>
      <c r="B12" s="95"/>
      <c r="C12" s="95"/>
      <c r="D12" s="29"/>
      <c r="E12" s="28"/>
      <c r="F12" s="29"/>
      <c r="G12" s="29"/>
      <c r="I12" s="28"/>
    </row>
    <row r="13" spans="1:9">
      <c r="A13" s="17"/>
      <c r="B13" s="95"/>
      <c r="C13" s="95"/>
      <c r="D13" s="29"/>
      <c r="E13" s="28"/>
      <c r="F13" s="29"/>
      <c r="G13" s="29"/>
      <c r="I13" s="28"/>
    </row>
    <row r="14" spans="1:9">
      <c r="A14" s="17"/>
      <c r="B14" s="29"/>
      <c r="C14" s="29"/>
      <c r="D14" s="29"/>
      <c r="E14" s="29"/>
      <c r="F14" s="29"/>
      <c r="G14" s="29"/>
    </row>
    <row r="15" spans="1:9">
      <c r="A15" s="29"/>
      <c r="B15" s="30" t="s">
        <v>27</v>
      </c>
      <c r="C15" s="30"/>
      <c r="D15" s="29"/>
      <c r="E15" s="29"/>
      <c r="F15" s="29"/>
      <c r="G15" s="29"/>
      <c r="H15" s="17"/>
    </row>
    <row r="16" spans="1:9">
      <c r="A16" s="29"/>
      <c r="B16" s="135"/>
      <c r="C16" s="31"/>
      <c r="D16" s="29"/>
      <c r="E16" s="29"/>
      <c r="F16" s="29"/>
      <c r="G16" s="29"/>
      <c r="H16" s="17"/>
    </row>
    <row r="17" spans="1:8">
      <c r="A17" s="29"/>
      <c r="B17" s="136"/>
      <c r="C17" s="31"/>
      <c r="D17" s="29"/>
      <c r="E17" s="29"/>
      <c r="F17" s="29"/>
      <c r="G17" s="29"/>
      <c r="H17" s="17"/>
    </row>
    <row r="18" spans="1:8">
      <c r="A18" s="29"/>
      <c r="B18" s="136"/>
      <c r="C18" s="31"/>
      <c r="D18" s="29"/>
      <c r="E18" s="29"/>
      <c r="F18" s="29"/>
      <c r="G18" s="29"/>
      <c r="H18" s="17"/>
    </row>
    <row r="19" spans="1:8">
      <c r="A19" s="29"/>
      <c r="B19" s="136"/>
      <c r="C19" s="31"/>
      <c r="D19" s="29"/>
      <c r="E19" s="29"/>
      <c r="F19" s="29"/>
      <c r="G19" s="29"/>
      <c r="H19" s="17"/>
    </row>
    <row r="20" spans="1:8">
      <c r="A20" s="29"/>
      <c r="B20" s="137"/>
      <c r="C20" s="31"/>
      <c r="D20" s="29"/>
      <c r="E20" s="29"/>
      <c r="F20" s="29"/>
      <c r="G20" s="29"/>
      <c r="H20" s="17"/>
    </row>
    <row r="21" spans="1:8">
      <c r="A21" s="29"/>
      <c r="B21" s="31"/>
      <c r="C21" s="31"/>
      <c r="D21" s="29"/>
      <c r="E21" s="29"/>
      <c r="F21" s="29"/>
      <c r="G21" s="29"/>
      <c r="H21" s="17"/>
    </row>
    <row r="22" spans="1:8">
      <c r="A22" s="29"/>
      <c r="B22" s="29"/>
      <c r="C22" s="29"/>
      <c r="D22" s="29"/>
      <c r="E22" s="29"/>
      <c r="F22" s="29"/>
      <c r="G22" s="29"/>
      <c r="H22" s="17"/>
    </row>
    <row r="23" spans="1:8">
      <c r="A23" s="37" t="s">
        <v>1</v>
      </c>
      <c r="B23" s="132" t="s">
        <v>28</v>
      </c>
      <c r="C23" s="133"/>
      <c r="D23" s="133"/>
      <c r="E23" s="133"/>
      <c r="F23" s="133"/>
      <c r="G23" s="134"/>
      <c r="H23" s="17"/>
    </row>
    <row r="24" spans="1:8">
      <c r="A24" s="140" t="s">
        <v>13</v>
      </c>
      <c r="B24" s="131" t="s">
        <v>32</v>
      </c>
      <c r="C24" s="131"/>
      <c r="D24" s="131"/>
      <c r="E24" s="131"/>
      <c r="F24" s="131"/>
      <c r="G24" s="131"/>
      <c r="H24" s="17"/>
    </row>
    <row r="25" spans="1:8">
      <c r="A25" s="141"/>
      <c r="B25" s="131"/>
      <c r="C25" s="131"/>
      <c r="D25" s="131"/>
      <c r="E25" s="131"/>
      <c r="F25" s="131"/>
      <c r="G25" s="131"/>
      <c r="H25" s="17"/>
    </row>
    <row r="26" spans="1:8">
      <c r="A26" s="140" t="s">
        <v>29</v>
      </c>
      <c r="B26" s="131" t="s">
        <v>62</v>
      </c>
      <c r="C26" s="131"/>
      <c r="D26" s="131"/>
      <c r="E26" s="131"/>
      <c r="F26" s="131"/>
      <c r="G26" s="131"/>
      <c r="H26" s="17"/>
    </row>
    <row r="27" spans="1:8">
      <c r="A27" s="141"/>
      <c r="B27" s="131"/>
      <c r="C27" s="131"/>
      <c r="D27" s="131"/>
      <c r="E27" s="131"/>
      <c r="F27" s="131"/>
      <c r="G27" s="131"/>
      <c r="H27" s="17"/>
    </row>
    <row r="28" spans="1:8">
      <c r="A28" s="140" t="s">
        <v>9</v>
      </c>
      <c r="B28" s="131" t="s">
        <v>63</v>
      </c>
      <c r="C28" s="131"/>
      <c r="D28" s="131"/>
      <c r="E28" s="131"/>
      <c r="F28" s="131"/>
      <c r="G28" s="131"/>
    </row>
    <row r="29" spans="1:8">
      <c r="A29" s="141"/>
      <c r="B29" s="131"/>
      <c r="C29" s="131"/>
      <c r="D29" s="131"/>
      <c r="E29" s="131"/>
      <c r="F29" s="131"/>
      <c r="G29" s="131"/>
    </row>
    <row r="30" spans="1:8">
      <c r="B30" s="29"/>
      <c r="C30" s="29"/>
      <c r="D30" s="29"/>
      <c r="E30" s="29"/>
      <c r="F30" s="29"/>
      <c r="G30" s="29"/>
    </row>
    <row r="31" spans="1:8">
      <c r="B31" s="29"/>
      <c r="C31" s="29"/>
      <c r="D31" s="29"/>
      <c r="E31" s="29"/>
      <c r="F31" s="29"/>
      <c r="G31" s="29"/>
    </row>
  </sheetData>
  <mergeCells count="12">
    <mergeCell ref="A28:A29"/>
    <mergeCell ref="B28:G29"/>
    <mergeCell ref="A1:B1"/>
    <mergeCell ref="B24:G25"/>
    <mergeCell ref="B26:G27"/>
    <mergeCell ref="B23:G23"/>
    <mergeCell ref="B16:B20"/>
    <mergeCell ref="B11:C11"/>
    <mergeCell ref="B9:C9"/>
    <mergeCell ref="B10:C10"/>
    <mergeCell ref="A24:A25"/>
    <mergeCell ref="A26:A27"/>
  </mergeCells>
  <phoneticPr fontId="2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9"/>
  <sheetViews>
    <sheetView tabSelected="1" workbookViewId="0">
      <selection activeCell="F10" sqref="F10"/>
    </sheetView>
  </sheetViews>
  <sheetFormatPr defaultRowHeight="15"/>
  <cols>
    <col min="1" max="1" width="15.85546875" customWidth="1"/>
    <col min="3" max="3" width="14" customWidth="1"/>
    <col min="4" max="4" width="28.7109375" customWidth="1"/>
    <col min="5" max="5" width="17.42578125" customWidth="1"/>
    <col min="6" max="6" width="16.85546875" customWidth="1"/>
    <col min="7" max="7" width="28.28515625" customWidth="1"/>
    <col min="8" max="8" width="17.5703125" customWidth="1"/>
  </cols>
  <sheetData>
    <row r="1" spans="1:10" ht="23.25">
      <c r="A1" s="143" t="s">
        <v>33</v>
      </c>
      <c r="B1" s="144"/>
      <c r="C1" s="144"/>
      <c r="D1" s="144"/>
      <c r="E1" s="144"/>
      <c r="F1" s="144"/>
      <c r="G1" s="144"/>
      <c r="H1" s="144"/>
      <c r="I1" s="38"/>
      <c r="J1" s="38"/>
    </row>
    <row r="2" spans="1:10" ht="15.75">
      <c r="A2" s="145" t="s">
        <v>4</v>
      </c>
      <c r="B2" s="147" t="s">
        <v>34</v>
      </c>
      <c r="C2" s="149" t="s">
        <v>35</v>
      </c>
      <c r="D2" s="151" t="s">
        <v>68</v>
      </c>
      <c r="E2" s="152"/>
      <c r="F2" s="152"/>
      <c r="G2" s="152"/>
      <c r="H2" s="153"/>
      <c r="I2" s="38"/>
      <c r="J2" s="38"/>
    </row>
    <row r="3" spans="1:10" ht="73.5" customHeight="1">
      <c r="A3" s="146"/>
      <c r="B3" s="148"/>
      <c r="C3" s="150"/>
      <c r="D3" s="106" t="s">
        <v>66</v>
      </c>
      <c r="E3" s="106" t="s">
        <v>73</v>
      </c>
      <c r="F3" s="106" t="s">
        <v>76</v>
      </c>
      <c r="G3" s="106" t="s">
        <v>77</v>
      </c>
      <c r="H3" s="39" t="s">
        <v>46</v>
      </c>
      <c r="I3" s="38"/>
      <c r="J3" s="38"/>
    </row>
    <row r="4" spans="1:10">
      <c r="A4" s="40">
        <v>1</v>
      </c>
      <c r="B4" s="41">
        <v>2</v>
      </c>
      <c r="C4" s="41">
        <v>3</v>
      </c>
      <c r="D4" s="42">
        <v>4</v>
      </c>
      <c r="E4" s="42">
        <v>5</v>
      </c>
      <c r="F4" s="42">
        <v>6</v>
      </c>
      <c r="G4" s="42" t="s">
        <v>75</v>
      </c>
      <c r="H4" s="42" t="s">
        <v>78</v>
      </c>
      <c r="I4" s="38"/>
      <c r="J4" s="38"/>
    </row>
    <row r="5" spans="1:10" ht="14.45" customHeight="1">
      <c r="A5" s="179" t="s">
        <v>79</v>
      </c>
      <c r="B5" s="157" t="s">
        <v>15</v>
      </c>
      <c r="C5" s="43" t="s">
        <v>15</v>
      </c>
      <c r="D5" s="44">
        <f ca="1">Ponuda!$C$4+Ponuda!$C$5</f>
        <v>2400</v>
      </c>
      <c r="E5" s="124">
        <v>0.5</v>
      </c>
      <c r="F5" s="45"/>
      <c r="G5" s="45"/>
      <c r="H5" s="46">
        <f>D5-F5</f>
        <v>2400</v>
      </c>
      <c r="I5" s="38"/>
      <c r="J5" s="38"/>
    </row>
    <row r="6" spans="1:10">
      <c r="A6" s="180"/>
      <c r="B6" s="158"/>
      <c r="C6" s="47" t="s">
        <v>16</v>
      </c>
      <c r="D6" s="44">
        <f ca="1">Ponuda!$C$4+Ponuda!$C$5</f>
        <v>2400</v>
      </c>
      <c r="E6" s="125">
        <v>0.5</v>
      </c>
      <c r="F6" s="48"/>
      <c r="G6" s="45"/>
      <c r="H6" s="46">
        <f t="shared" ref="H6:H69" si="0">D6-F6</f>
        <v>2400</v>
      </c>
      <c r="I6" s="38"/>
      <c r="J6" s="38"/>
    </row>
    <row r="7" spans="1:10">
      <c r="A7" s="180"/>
      <c r="B7" s="158"/>
      <c r="C7" s="47" t="s">
        <v>17</v>
      </c>
      <c r="D7" s="44">
        <f ca="1">Ponuda!$C$4+Ponuda!$C$5</f>
        <v>2400</v>
      </c>
      <c r="E7" s="125">
        <v>0.5</v>
      </c>
      <c r="F7" s="48"/>
      <c r="G7" s="45"/>
      <c r="H7" s="46">
        <f t="shared" si="0"/>
        <v>2400</v>
      </c>
      <c r="I7" s="38"/>
      <c r="J7" s="38"/>
    </row>
    <row r="8" spans="1:10">
      <c r="A8" s="180"/>
      <c r="B8" s="158"/>
      <c r="C8" s="47" t="s">
        <v>18</v>
      </c>
      <c r="D8" s="44">
        <f ca="1">Ponuda!$C$4+Ponuda!$C$5</f>
        <v>2400</v>
      </c>
      <c r="E8" s="124">
        <v>0.5</v>
      </c>
      <c r="F8" s="48"/>
      <c r="G8" s="45"/>
      <c r="H8" s="46">
        <f t="shared" si="0"/>
        <v>2400</v>
      </c>
      <c r="I8" s="38"/>
      <c r="J8" s="38"/>
    </row>
    <row r="9" spans="1:10">
      <c r="A9" s="180"/>
      <c r="B9" s="158"/>
      <c r="C9" s="47" t="s">
        <v>19</v>
      </c>
      <c r="D9" s="44">
        <f ca="1">Ponuda!$C$4+Ponuda!$C$5</f>
        <v>2400</v>
      </c>
      <c r="E9" s="125">
        <v>0.5</v>
      </c>
      <c r="F9" s="48"/>
      <c r="G9" s="45"/>
      <c r="H9" s="46">
        <f t="shared" si="0"/>
        <v>2400</v>
      </c>
      <c r="I9" s="38"/>
      <c r="J9" s="38"/>
    </row>
    <row r="10" spans="1:10">
      <c r="A10" s="180"/>
      <c r="B10" s="158"/>
      <c r="C10" s="47" t="s">
        <v>20</v>
      </c>
      <c r="D10" s="44">
        <f ca="1">Ponuda!$C$4+Ponuda!$C$5</f>
        <v>2400</v>
      </c>
      <c r="E10" s="125">
        <v>0.5</v>
      </c>
      <c r="F10" s="48"/>
      <c r="G10" s="45"/>
      <c r="H10" s="46">
        <f t="shared" si="0"/>
        <v>2400</v>
      </c>
      <c r="I10" s="38"/>
      <c r="J10" s="38"/>
    </row>
    <row r="11" spans="1:10">
      <c r="A11" s="180"/>
      <c r="B11" s="158"/>
      <c r="C11" s="47" t="s">
        <v>36</v>
      </c>
      <c r="D11" s="44">
        <f ca="1">Ponuda!$C$4+Ponuda!$C$5</f>
        <v>2400</v>
      </c>
      <c r="E11" s="124">
        <v>0.5</v>
      </c>
      <c r="F11" s="48"/>
      <c r="G11" s="45"/>
      <c r="H11" s="46">
        <f t="shared" si="0"/>
        <v>2400</v>
      </c>
      <c r="I11" s="38"/>
      <c r="J11" s="38"/>
    </row>
    <row r="12" spans="1:10">
      <c r="A12" s="180"/>
      <c r="B12" s="158"/>
      <c r="C12" s="47" t="s">
        <v>37</v>
      </c>
      <c r="D12" s="44">
        <f ca="1">Ponuda!$C$4+Ponuda!$C$5</f>
        <v>2400</v>
      </c>
      <c r="E12" s="125">
        <v>0.5</v>
      </c>
      <c r="F12" s="48"/>
      <c r="G12" s="45"/>
      <c r="H12" s="46">
        <f t="shared" si="0"/>
        <v>2400</v>
      </c>
      <c r="I12" s="38"/>
      <c r="J12" s="38"/>
    </row>
    <row r="13" spans="1:10">
      <c r="A13" s="180"/>
      <c r="B13" s="158"/>
      <c r="C13" s="47" t="s">
        <v>38</v>
      </c>
      <c r="D13" s="44">
        <f ca="1">Ponuda!$C$4+Ponuda!$C$5</f>
        <v>2400</v>
      </c>
      <c r="E13" s="125">
        <v>0.5</v>
      </c>
      <c r="F13" s="48"/>
      <c r="G13" s="45"/>
      <c r="H13" s="46">
        <f t="shared" si="0"/>
        <v>2400</v>
      </c>
      <c r="I13" s="38"/>
      <c r="J13" s="38"/>
    </row>
    <row r="14" spans="1:10">
      <c r="A14" s="180"/>
      <c r="B14" s="158"/>
      <c r="C14" s="47" t="s">
        <v>39</v>
      </c>
      <c r="D14" s="44">
        <f ca="1">Ponuda!$C$4+Ponuda!$C$5</f>
        <v>2400</v>
      </c>
      <c r="E14" s="124">
        <v>0.5</v>
      </c>
      <c r="F14" s="48"/>
      <c r="G14" s="45"/>
      <c r="H14" s="46">
        <f t="shared" si="0"/>
        <v>2400</v>
      </c>
      <c r="I14" s="38"/>
      <c r="J14" s="38"/>
    </row>
    <row r="15" spans="1:10">
      <c r="A15" s="180"/>
      <c r="B15" s="158"/>
      <c r="C15" s="47" t="s">
        <v>40</v>
      </c>
      <c r="D15" s="44">
        <f ca="1">Ponuda!$C$4+Ponuda!$C$5</f>
        <v>2400</v>
      </c>
      <c r="E15" s="125">
        <v>0.5</v>
      </c>
      <c r="F15" s="48"/>
      <c r="G15" s="45"/>
      <c r="H15" s="46">
        <f t="shared" si="0"/>
        <v>2400</v>
      </c>
      <c r="I15" s="38"/>
      <c r="J15" s="38"/>
    </row>
    <row r="16" spans="1:10" ht="15.75" thickBot="1">
      <c r="A16" s="180"/>
      <c r="B16" s="159"/>
      <c r="C16" s="49" t="s">
        <v>41</v>
      </c>
      <c r="D16" s="50">
        <f ca="1">Ponuda!$C$4+Ponuda!$C$5</f>
        <v>2400</v>
      </c>
      <c r="E16" s="126">
        <v>0.5</v>
      </c>
      <c r="F16" s="51"/>
      <c r="G16" s="51"/>
      <c r="H16" s="52">
        <f t="shared" si="0"/>
        <v>2400</v>
      </c>
      <c r="I16" s="38"/>
      <c r="J16" s="38"/>
    </row>
    <row r="17" spans="1:10">
      <c r="A17" s="180"/>
      <c r="B17" s="160" t="s">
        <v>16</v>
      </c>
      <c r="C17" s="53" t="s">
        <v>15</v>
      </c>
      <c r="D17" s="54">
        <f ca="1">Ponuda!$C$4+Ponuda!$C$5</f>
        <v>2400</v>
      </c>
      <c r="E17" s="125">
        <v>0.5</v>
      </c>
      <c r="F17" s="48"/>
      <c r="G17" s="45"/>
      <c r="H17" s="55">
        <f t="shared" si="0"/>
        <v>2400</v>
      </c>
      <c r="I17" s="38"/>
      <c r="J17" s="38"/>
    </row>
    <row r="18" spans="1:10">
      <c r="A18" s="180"/>
      <c r="B18" s="158"/>
      <c r="C18" s="43" t="s">
        <v>16</v>
      </c>
      <c r="D18" s="44">
        <f ca="1">Ponuda!$C$4+Ponuda!$C$5</f>
        <v>2400</v>
      </c>
      <c r="E18" s="125">
        <v>0.5</v>
      </c>
      <c r="F18" s="48"/>
      <c r="G18" s="45"/>
      <c r="H18" s="46">
        <f t="shared" si="0"/>
        <v>2400</v>
      </c>
      <c r="I18" s="38"/>
      <c r="J18" s="38"/>
    </row>
    <row r="19" spans="1:10">
      <c r="A19" s="180"/>
      <c r="B19" s="158"/>
      <c r="C19" s="43" t="s">
        <v>17</v>
      </c>
      <c r="D19" s="44">
        <f ca="1">Ponuda!$C$4+Ponuda!$C$5</f>
        <v>2400</v>
      </c>
      <c r="E19" s="125">
        <v>0.5</v>
      </c>
      <c r="F19" s="48"/>
      <c r="G19" s="45"/>
      <c r="H19" s="46">
        <f t="shared" si="0"/>
        <v>2400</v>
      </c>
      <c r="I19" s="38"/>
      <c r="J19" s="38"/>
    </row>
    <row r="20" spans="1:10">
      <c r="A20" s="180"/>
      <c r="B20" s="158"/>
      <c r="C20" s="43" t="s">
        <v>18</v>
      </c>
      <c r="D20" s="44">
        <f ca="1">Ponuda!$C$4+Ponuda!$C$5</f>
        <v>2400</v>
      </c>
      <c r="E20" s="125">
        <v>0.5</v>
      </c>
      <c r="F20" s="48"/>
      <c r="G20" s="45"/>
      <c r="H20" s="46">
        <f t="shared" si="0"/>
        <v>2400</v>
      </c>
      <c r="I20" s="38"/>
      <c r="J20" s="38"/>
    </row>
    <row r="21" spans="1:10">
      <c r="A21" s="180"/>
      <c r="B21" s="158"/>
      <c r="C21" s="43" t="s">
        <v>19</v>
      </c>
      <c r="D21" s="44">
        <f ca="1">Ponuda!$C$4+Ponuda!$C$5</f>
        <v>2400</v>
      </c>
      <c r="E21" s="125">
        <v>0.5</v>
      </c>
      <c r="F21" s="48"/>
      <c r="G21" s="45"/>
      <c r="H21" s="46">
        <f t="shared" si="0"/>
        <v>2400</v>
      </c>
      <c r="I21" s="38"/>
      <c r="J21" s="38"/>
    </row>
    <row r="22" spans="1:10">
      <c r="A22" s="180"/>
      <c r="B22" s="158"/>
      <c r="C22" s="43" t="s">
        <v>20</v>
      </c>
      <c r="D22" s="44">
        <f ca="1">Ponuda!$C$4+Ponuda!$C$5</f>
        <v>2400</v>
      </c>
      <c r="E22" s="125">
        <v>0.5</v>
      </c>
      <c r="F22" s="48"/>
      <c r="G22" s="45"/>
      <c r="H22" s="46">
        <f t="shared" si="0"/>
        <v>2400</v>
      </c>
      <c r="I22" s="38"/>
      <c r="J22" s="38"/>
    </row>
    <row r="23" spans="1:10">
      <c r="A23" s="180"/>
      <c r="B23" s="158"/>
      <c r="C23" s="43" t="s">
        <v>36</v>
      </c>
      <c r="D23" s="44">
        <f ca="1">Ponuda!$C$4+Ponuda!$C$5</f>
        <v>2400</v>
      </c>
      <c r="E23" s="125">
        <v>0.5</v>
      </c>
      <c r="F23" s="48"/>
      <c r="G23" s="45"/>
      <c r="H23" s="46">
        <f t="shared" si="0"/>
        <v>2400</v>
      </c>
      <c r="I23" s="38"/>
      <c r="J23" s="38"/>
    </row>
    <row r="24" spans="1:10">
      <c r="A24" s="180"/>
      <c r="B24" s="158"/>
      <c r="C24" s="43" t="s">
        <v>37</v>
      </c>
      <c r="D24" s="44">
        <f ca="1">Ponuda!$C$4+Ponuda!$C$5</f>
        <v>2400</v>
      </c>
      <c r="E24" s="125">
        <v>0.5</v>
      </c>
      <c r="F24" s="48"/>
      <c r="G24" s="45"/>
      <c r="H24" s="46">
        <f t="shared" si="0"/>
        <v>2400</v>
      </c>
      <c r="I24" s="38"/>
      <c r="J24" s="38"/>
    </row>
    <row r="25" spans="1:10">
      <c r="A25" s="180"/>
      <c r="B25" s="158"/>
      <c r="C25" s="43" t="s">
        <v>38</v>
      </c>
      <c r="D25" s="44">
        <f ca="1">Ponuda!$C$4+Ponuda!$C$5</f>
        <v>2400</v>
      </c>
      <c r="E25" s="125">
        <v>0.5</v>
      </c>
      <c r="F25" s="48"/>
      <c r="G25" s="45"/>
      <c r="H25" s="46">
        <f t="shared" si="0"/>
        <v>2400</v>
      </c>
      <c r="I25" s="38"/>
      <c r="J25" s="38"/>
    </row>
    <row r="26" spans="1:10">
      <c r="A26" s="180"/>
      <c r="B26" s="158"/>
      <c r="C26" s="43" t="s">
        <v>39</v>
      </c>
      <c r="D26" s="44">
        <f ca="1">Ponuda!$C$4+Ponuda!$C$5</f>
        <v>2400</v>
      </c>
      <c r="E26" s="125">
        <v>0.5</v>
      </c>
      <c r="F26" s="48"/>
      <c r="G26" s="45"/>
      <c r="H26" s="46">
        <f t="shared" si="0"/>
        <v>2400</v>
      </c>
      <c r="I26" s="38"/>
      <c r="J26" s="38"/>
    </row>
    <row r="27" spans="1:10">
      <c r="A27" s="180"/>
      <c r="B27" s="158"/>
      <c r="C27" s="43" t="s">
        <v>40</v>
      </c>
      <c r="D27" s="44">
        <f ca="1">Ponuda!$C$4+Ponuda!$C$5</f>
        <v>2400</v>
      </c>
      <c r="E27" s="125">
        <v>0.5</v>
      </c>
      <c r="F27" s="45"/>
      <c r="G27" s="45"/>
      <c r="H27" s="46">
        <f t="shared" si="0"/>
        <v>2400</v>
      </c>
      <c r="I27" s="38"/>
      <c r="J27" s="38"/>
    </row>
    <row r="28" spans="1:10" ht="15.75" thickBot="1">
      <c r="A28" s="180"/>
      <c r="B28" s="159"/>
      <c r="C28" s="56" t="s">
        <v>41</v>
      </c>
      <c r="D28" s="50">
        <f ca="1">Ponuda!$C$4+Ponuda!$C$5</f>
        <v>2400</v>
      </c>
      <c r="E28" s="126">
        <v>0.5</v>
      </c>
      <c r="F28" s="57"/>
      <c r="G28" s="57"/>
      <c r="H28" s="52">
        <f t="shared" si="0"/>
        <v>2400</v>
      </c>
      <c r="I28" s="38"/>
      <c r="J28" s="38"/>
    </row>
    <row r="29" spans="1:10">
      <c r="A29" s="180"/>
      <c r="B29" s="160" t="s">
        <v>17</v>
      </c>
      <c r="C29" s="53" t="s">
        <v>15</v>
      </c>
      <c r="D29" s="54">
        <f ca="1">Ponuda!$C$4+Ponuda!$C$5</f>
        <v>2400</v>
      </c>
      <c r="E29" s="125">
        <v>1</v>
      </c>
      <c r="F29" s="48"/>
      <c r="G29" s="45"/>
      <c r="H29" s="55">
        <f t="shared" si="0"/>
        <v>2400</v>
      </c>
      <c r="I29" s="38"/>
      <c r="J29" s="38"/>
    </row>
    <row r="30" spans="1:10">
      <c r="A30" s="180"/>
      <c r="B30" s="158"/>
      <c r="C30" s="43" t="s">
        <v>16</v>
      </c>
      <c r="D30" s="44">
        <f ca="1">Ponuda!$C$4+Ponuda!$C$5</f>
        <v>2400</v>
      </c>
      <c r="E30" s="125">
        <v>1</v>
      </c>
      <c r="F30" s="48"/>
      <c r="G30" s="45"/>
      <c r="H30" s="46">
        <f t="shared" si="0"/>
        <v>2400</v>
      </c>
      <c r="I30" s="38"/>
      <c r="J30" s="38"/>
    </row>
    <row r="31" spans="1:10">
      <c r="A31" s="180"/>
      <c r="B31" s="158"/>
      <c r="C31" s="43" t="s">
        <v>17</v>
      </c>
      <c r="D31" s="44">
        <f ca="1">Ponuda!$C$4+Ponuda!$C$5</f>
        <v>2400</v>
      </c>
      <c r="E31" s="125">
        <v>1</v>
      </c>
      <c r="F31" s="48"/>
      <c r="G31" s="45"/>
      <c r="H31" s="46">
        <f t="shared" si="0"/>
        <v>2400</v>
      </c>
      <c r="I31" s="38"/>
      <c r="J31" s="38"/>
    </row>
    <row r="32" spans="1:10">
      <c r="A32" s="180"/>
      <c r="B32" s="158"/>
      <c r="C32" s="43" t="s">
        <v>18</v>
      </c>
      <c r="D32" s="44">
        <f ca="1">Ponuda!$C$4+Ponuda!$C$5</f>
        <v>2400</v>
      </c>
      <c r="E32" s="125">
        <v>1</v>
      </c>
      <c r="F32" s="48"/>
      <c r="G32" s="45"/>
      <c r="H32" s="46">
        <f t="shared" si="0"/>
        <v>2400</v>
      </c>
      <c r="I32" s="38"/>
      <c r="J32" s="38"/>
    </row>
    <row r="33" spans="1:10">
      <c r="A33" s="180"/>
      <c r="B33" s="158"/>
      <c r="C33" s="43" t="s">
        <v>19</v>
      </c>
      <c r="D33" s="44">
        <f ca="1">Ponuda!$C$4+Ponuda!$C$5</f>
        <v>2400</v>
      </c>
      <c r="E33" s="125">
        <v>1</v>
      </c>
      <c r="F33" s="48"/>
      <c r="G33" s="45"/>
      <c r="H33" s="46">
        <f t="shared" si="0"/>
        <v>2400</v>
      </c>
      <c r="I33" s="38"/>
      <c r="J33" s="38"/>
    </row>
    <row r="34" spans="1:10">
      <c r="A34" s="180"/>
      <c r="B34" s="158"/>
      <c r="C34" s="43" t="s">
        <v>20</v>
      </c>
      <c r="D34" s="44">
        <f ca="1">Ponuda!$C$4+Ponuda!$C$5</f>
        <v>2400</v>
      </c>
      <c r="E34" s="125">
        <v>1</v>
      </c>
      <c r="F34" s="48"/>
      <c r="G34" s="45"/>
      <c r="H34" s="46">
        <f t="shared" si="0"/>
        <v>2400</v>
      </c>
      <c r="I34" s="38"/>
      <c r="J34" s="38"/>
    </row>
    <row r="35" spans="1:10">
      <c r="A35" s="180"/>
      <c r="B35" s="158"/>
      <c r="C35" s="43" t="s">
        <v>36</v>
      </c>
      <c r="D35" s="44">
        <f ca="1">Ponuda!$C$4+Ponuda!$C$5</f>
        <v>2400</v>
      </c>
      <c r="E35" s="125">
        <v>1</v>
      </c>
      <c r="F35" s="48"/>
      <c r="G35" s="45"/>
      <c r="H35" s="46">
        <f t="shared" si="0"/>
        <v>2400</v>
      </c>
      <c r="I35" s="38"/>
      <c r="J35" s="38"/>
    </row>
    <row r="36" spans="1:10">
      <c r="A36" s="180"/>
      <c r="B36" s="158"/>
      <c r="C36" s="43" t="s">
        <v>37</v>
      </c>
      <c r="D36" s="44">
        <f ca="1">Ponuda!$C$4+Ponuda!$C$5</f>
        <v>2400</v>
      </c>
      <c r="E36" s="125">
        <v>1</v>
      </c>
      <c r="F36" s="48"/>
      <c r="G36" s="45"/>
      <c r="H36" s="46">
        <f t="shared" si="0"/>
        <v>2400</v>
      </c>
      <c r="I36" s="38"/>
      <c r="J36" s="38"/>
    </row>
    <row r="37" spans="1:10">
      <c r="A37" s="180"/>
      <c r="B37" s="158"/>
      <c r="C37" s="43" t="s">
        <v>38</v>
      </c>
      <c r="D37" s="44">
        <f ca="1">Ponuda!$C$4+Ponuda!$C$5</f>
        <v>2400</v>
      </c>
      <c r="E37" s="125">
        <v>1</v>
      </c>
      <c r="F37" s="48"/>
      <c r="G37" s="45"/>
      <c r="H37" s="46">
        <f t="shared" si="0"/>
        <v>2400</v>
      </c>
      <c r="I37" s="38"/>
      <c r="J37" s="38"/>
    </row>
    <row r="38" spans="1:10">
      <c r="A38" s="180"/>
      <c r="B38" s="158"/>
      <c r="C38" s="43" t="s">
        <v>39</v>
      </c>
      <c r="D38" s="44">
        <f ca="1">Ponuda!$C$4+Ponuda!$C$5</f>
        <v>2400</v>
      </c>
      <c r="E38" s="125">
        <v>1</v>
      </c>
      <c r="F38" s="48"/>
      <c r="G38" s="45"/>
      <c r="H38" s="46">
        <f t="shared" si="0"/>
        <v>2400</v>
      </c>
      <c r="I38" s="38"/>
      <c r="J38" s="38"/>
    </row>
    <row r="39" spans="1:10">
      <c r="A39" s="180"/>
      <c r="B39" s="158"/>
      <c r="C39" s="43" t="s">
        <v>40</v>
      </c>
      <c r="D39" s="44">
        <f ca="1">Ponuda!$C$4+Ponuda!$C$5</f>
        <v>2400</v>
      </c>
      <c r="E39" s="125">
        <v>1</v>
      </c>
      <c r="F39" s="48"/>
      <c r="G39" s="45"/>
      <c r="H39" s="46">
        <f t="shared" si="0"/>
        <v>2400</v>
      </c>
      <c r="I39" s="38"/>
      <c r="J39" s="38"/>
    </row>
    <row r="40" spans="1:10" ht="15.75" thickBot="1">
      <c r="A40" s="180"/>
      <c r="B40" s="159"/>
      <c r="C40" s="56" t="s">
        <v>41</v>
      </c>
      <c r="D40" s="50">
        <f ca="1">Ponuda!$C$4+Ponuda!$C$5</f>
        <v>2400</v>
      </c>
      <c r="E40" s="126">
        <v>1</v>
      </c>
      <c r="F40" s="51"/>
      <c r="G40" s="51"/>
      <c r="H40" s="52">
        <f t="shared" si="0"/>
        <v>2400</v>
      </c>
      <c r="I40" s="38"/>
      <c r="J40" s="38"/>
    </row>
    <row r="41" spans="1:10">
      <c r="A41" s="180"/>
      <c r="B41" s="160" t="s">
        <v>18</v>
      </c>
      <c r="C41" s="53" t="s">
        <v>15</v>
      </c>
      <c r="D41" s="54">
        <f ca="1">Ponuda!$C$4+Ponuda!$C$5</f>
        <v>2400</v>
      </c>
      <c r="E41" s="125">
        <v>1</v>
      </c>
      <c r="F41" s="48"/>
      <c r="G41" s="45"/>
      <c r="H41" s="55">
        <f t="shared" si="0"/>
        <v>2400</v>
      </c>
      <c r="I41" s="38"/>
      <c r="J41" s="38"/>
    </row>
    <row r="42" spans="1:10">
      <c r="A42" s="180"/>
      <c r="B42" s="158"/>
      <c r="C42" s="43" t="s">
        <v>16</v>
      </c>
      <c r="D42" s="44">
        <f ca="1">Ponuda!$C$4+Ponuda!$C$5</f>
        <v>2400</v>
      </c>
      <c r="E42" s="125">
        <v>1</v>
      </c>
      <c r="F42" s="48"/>
      <c r="G42" s="45"/>
      <c r="H42" s="46">
        <f t="shared" si="0"/>
        <v>2400</v>
      </c>
      <c r="I42" s="38"/>
      <c r="J42" s="38"/>
    </row>
    <row r="43" spans="1:10">
      <c r="A43" s="180"/>
      <c r="B43" s="158"/>
      <c r="C43" s="43" t="s">
        <v>17</v>
      </c>
      <c r="D43" s="44">
        <f ca="1">Ponuda!$C$4+Ponuda!$C$5</f>
        <v>2400</v>
      </c>
      <c r="E43" s="125">
        <v>1</v>
      </c>
      <c r="F43" s="48"/>
      <c r="G43" s="45"/>
      <c r="H43" s="46">
        <f t="shared" si="0"/>
        <v>2400</v>
      </c>
      <c r="I43" s="38"/>
      <c r="J43" s="38"/>
    </row>
    <row r="44" spans="1:10">
      <c r="A44" s="180"/>
      <c r="B44" s="158"/>
      <c r="C44" s="43" t="s">
        <v>18</v>
      </c>
      <c r="D44" s="44">
        <f ca="1">Ponuda!$C$4+Ponuda!$C$5</f>
        <v>2400</v>
      </c>
      <c r="E44" s="125">
        <v>1</v>
      </c>
      <c r="F44" s="48"/>
      <c r="G44" s="45"/>
      <c r="H44" s="46">
        <f t="shared" si="0"/>
        <v>2400</v>
      </c>
      <c r="I44" s="38"/>
      <c r="J44" s="38"/>
    </row>
    <row r="45" spans="1:10">
      <c r="A45" s="180"/>
      <c r="B45" s="158"/>
      <c r="C45" s="43" t="s">
        <v>19</v>
      </c>
      <c r="D45" s="44">
        <f ca="1">Ponuda!$C$4+Ponuda!$C$5</f>
        <v>2400</v>
      </c>
      <c r="E45" s="125">
        <v>1</v>
      </c>
      <c r="F45" s="48"/>
      <c r="G45" s="45"/>
      <c r="H45" s="46">
        <f t="shared" si="0"/>
        <v>2400</v>
      </c>
      <c r="I45" s="38"/>
      <c r="J45" s="38"/>
    </row>
    <row r="46" spans="1:10">
      <c r="A46" s="180"/>
      <c r="B46" s="158"/>
      <c r="C46" s="43" t="s">
        <v>20</v>
      </c>
      <c r="D46" s="44">
        <f ca="1">Ponuda!$C$4+Ponuda!$C$5</f>
        <v>2400</v>
      </c>
      <c r="E46" s="125">
        <v>1</v>
      </c>
      <c r="F46" s="48"/>
      <c r="G46" s="45"/>
      <c r="H46" s="46">
        <f t="shared" si="0"/>
        <v>2400</v>
      </c>
      <c r="I46" s="38"/>
      <c r="J46" s="38"/>
    </row>
    <row r="47" spans="1:10">
      <c r="A47" s="180"/>
      <c r="B47" s="158"/>
      <c r="C47" s="43" t="s">
        <v>36</v>
      </c>
      <c r="D47" s="44">
        <f ca="1">Ponuda!$C$4+Ponuda!$C$5</f>
        <v>2400</v>
      </c>
      <c r="E47" s="125">
        <v>1</v>
      </c>
      <c r="F47" s="48"/>
      <c r="G47" s="45"/>
      <c r="H47" s="46">
        <f t="shared" si="0"/>
        <v>2400</v>
      </c>
      <c r="I47" s="38"/>
      <c r="J47" s="38"/>
    </row>
    <row r="48" spans="1:10">
      <c r="A48" s="180"/>
      <c r="B48" s="158"/>
      <c r="C48" s="43" t="s">
        <v>37</v>
      </c>
      <c r="D48" s="44">
        <f ca="1">Ponuda!$C$4+Ponuda!$C$5</f>
        <v>2400</v>
      </c>
      <c r="E48" s="125">
        <v>1</v>
      </c>
      <c r="F48" s="48"/>
      <c r="G48" s="45"/>
      <c r="H48" s="46">
        <f t="shared" si="0"/>
        <v>2400</v>
      </c>
      <c r="I48" s="38"/>
      <c r="J48" s="38"/>
    </row>
    <row r="49" spans="1:10">
      <c r="A49" s="180"/>
      <c r="B49" s="158"/>
      <c r="C49" s="43" t="s">
        <v>38</v>
      </c>
      <c r="D49" s="44">
        <f ca="1">Ponuda!$C$4+Ponuda!$C$5</f>
        <v>2400</v>
      </c>
      <c r="E49" s="125">
        <v>1</v>
      </c>
      <c r="F49" s="48"/>
      <c r="G49" s="45"/>
      <c r="H49" s="46">
        <f t="shared" si="0"/>
        <v>2400</v>
      </c>
      <c r="I49" s="38"/>
      <c r="J49" s="38"/>
    </row>
    <row r="50" spans="1:10">
      <c r="A50" s="180"/>
      <c r="B50" s="158"/>
      <c r="C50" s="43" t="s">
        <v>39</v>
      </c>
      <c r="D50" s="44">
        <f ca="1">Ponuda!$C$4+Ponuda!$C$5</f>
        <v>2400</v>
      </c>
      <c r="E50" s="125">
        <v>1</v>
      </c>
      <c r="F50" s="48"/>
      <c r="G50" s="45"/>
      <c r="H50" s="46">
        <f t="shared" si="0"/>
        <v>2400</v>
      </c>
      <c r="I50" s="38"/>
      <c r="J50" s="38"/>
    </row>
    <row r="51" spans="1:10">
      <c r="A51" s="180"/>
      <c r="B51" s="158"/>
      <c r="C51" s="43" t="s">
        <v>40</v>
      </c>
      <c r="D51" s="44">
        <f ca="1">Ponuda!$C$4+Ponuda!$C$5</f>
        <v>2400</v>
      </c>
      <c r="E51" s="125">
        <v>1</v>
      </c>
      <c r="F51" s="48"/>
      <c r="G51" s="45"/>
      <c r="H51" s="46">
        <f t="shared" si="0"/>
        <v>2400</v>
      </c>
      <c r="I51" s="38"/>
      <c r="J51" s="38"/>
    </row>
    <row r="52" spans="1:10" ht="15.75" thickBot="1">
      <c r="A52" s="180"/>
      <c r="B52" s="159"/>
      <c r="C52" s="56" t="s">
        <v>41</v>
      </c>
      <c r="D52" s="50">
        <f ca="1">Ponuda!$C$4+Ponuda!$C$5</f>
        <v>2400</v>
      </c>
      <c r="E52" s="126">
        <v>1</v>
      </c>
      <c r="F52" s="51"/>
      <c r="G52" s="51"/>
      <c r="H52" s="52">
        <f t="shared" si="0"/>
        <v>2400</v>
      </c>
      <c r="I52" s="38"/>
      <c r="J52" s="38"/>
    </row>
    <row r="53" spans="1:10">
      <c r="A53" s="180"/>
      <c r="B53" s="160" t="s">
        <v>19</v>
      </c>
      <c r="C53" s="53" t="s">
        <v>15</v>
      </c>
      <c r="D53" s="54">
        <f ca="1">Ponuda!$C$4+Ponuda!$C$5</f>
        <v>2400</v>
      </c>
      <c r="E53" s="125">
        <v>1</v>
      </c>
      <c r="F53" s="48"/>
      <c r="G53" s="45"/>
      <c r="H53" s="55">
        <f t="shared" si="0"/>
        <v>2400</v>
      </c>
      <c r="I53" s="38"/>
      <c r="J53" s="38"/>
    </row>
    <row r="54" spans="1:10">
      <c r="A54" s="180"/>
      <c r="B54" s="158"/>
      <c r="C54" s="43" t="s">
        <v>16</v>
      </c>
      <c r="D54" s="44">
        <f ca="1">Ponuda!$C$4+Ponuda!$C$5</f>
        <v>2400</v>
      </c>
      <c r="E54" s="125">
        <v>1</v>
      </c>
      <c r="F54" s="48"/>
      <c r="G54" s="45"/>
      <c r="H54" s="46">
        <f t="shared" si="0"/>
        <v>2400</v>
      </c>
      <c r="I54" s="38"/>
      <c r="J54" s="38"/>
    </row>
    <row r="55" spans="1:10">
      <c r="A55" s="180"/>
      <c r="B55" s="158"/>
      <c r="C55" s="43" t="s">
        <v>17</v>
      </c>
      <c r="D55" s="44">
        <f ca="1">Ponuda!$C$4+Ponuda!$C$5</f>
        <v>2400</v>
      </c>
      <c r="E55" s="125">
        <v>1</v>
      </c>
      <c r="F55" s="48"/>
      <c r="G55" s="45"/>
      <c r="H55" s="46">
        <f t="shared" si="0"/>
        <v>2400</v>
      </c>
      <c r="I55" s="38"/>
      <c r="J55" s="38"/>
    </row>
    <row r="56" spans="1:10">
      <c r="A56" s="180"/>
      <c r="B56" s="158"/>
      <c r="C56" s="43" t="s">
        <v>18</v>
      </c>
      <c r="D56" s="44">
        <f ca="1">Ponuda!$C$4+Ponuda!$C$5</f>
        <v>2400</v>
      </c>
      <c r="E56" s="125">
        <v>1</v>
      </c>
      <c r="F56" s="48"/>
      <c r="G56" s="45"/>
      <c r="H56" s="46">
        <f t="shared" si="0"/>
        <v>2400</v>
      </c>
      <c r="I56" s="38"/>
      <c r="J56" s="38"/>
    </row>
    <row r="57" spans="1:10">
      <c r="A57" s="180"/>
      <c r="B57" s="158"/>
      <c r="C57" s="43" t="s">
        <v>19</v>
      </c>
      <c r="D57" s="44">
        <f ca="1">Ponuda!$C$4+Ponuda!$C$5</f>
        <v>2400</v>
      </c>
      <c r="E57" s="125">
        <v>1</v>
      </c>
      <c r="F57" s="48"/>
      <c r="G57" s="45"/>
      <c r="H57" s="46">
        <f t="shared" si="0"/>
        <v>2400</v>
      </c>
      <c r="I57" s="38"/>
      <c r="J57" s="38"/>
    </row>
    <row r="58" spans="1:10">
      <c r="A58" s="180"/>
      <c r="B58" s="158"/>
      <c r="C58" s="43" t="s">
        <v>20</v>
      </c>
      <c r="D58" s="44">
        <f ca="1">Ponuda!$C$4+Ponuda!$C$5</f>
        <v>2400</v>
      </c>
      <c r="E58" s="125">
        <v>1</v>
      </c>
      <c r="F58" s="48"/>
      <c r="G58" s="45"/>
      <c r="H58" s="46">
        <f t="shared" si="0"/>
        <v>2400</v>
      </c>
      <c r="I58" s="38"/>
      <c r="J58" s="38"/>
    </row>
    <row r="59" spans="1:10">
      <c r="A59" s="180"/>
      <c r="B59" s="158"/>
      <c r="C59" s="43" t="s">
        <v>36</v>
      </c>
      <c r="D59" s="44">
        <f ca="1">Ponuda!$C$4+Ponuda!$C$5</f>
        <v>2400</v>
      </c>
      <c r="E59" s="125">
        <v>1</v>
      </c>
      <c r="F59" s="48"/>
      <c r="G59" s="45"/>
      <c r="H59" s="46">
        <f t="shared" si="0"/>
        <v>2400</v>
      </c>
      <c r="I59" s="38"/>
      <c r="J59" s="38"/>
    </row>
    <row r="60" spans="1:10">
      <c r="A60" s="180"/>
      <c r="B60" s="158"/>
      <c r="C60" s="43" t="s">
        <v>37</v>
      </c>
      <c r="D60" s="44">
        <f ca="1">Ponuda!$C$4+Ponuda!$C$5</f>
        <v>2400</v>
      </c>
      <c r="E60" s="125">
        <v>1</v>
      </c>
      <c r="F60" s="48"/>
      <c r="G60" s="45"/>
      <c r="H60" s="46">
        <f t="shared" si="0"/>
        <v>2400</v>
      </c>
      <c r="I60" s="38"/>
      <c r="J60" s="38"/>
    </row>
    <row r="61" spans="1:10">
      <c r="A61" s="180"/>
      <c r="B61" s="158"/>
      <c r="C61" s="43" t="s">
        <v>38</v>
      </c>
      <c r="D61" s="44">
        <f ca="1">Ponuda!$C$4+Ponuda!$C$5</f>
        <v>2400</v>
      </c>
      <c r="E61" s="125">
        <v>1</v>
      </c>
      <c r="F61" s="48"/>
      <c r="G61" s="45"/>
      <c r="H61" s="46">
        <f t="shared" si="0"/>
        <v>2400</v>
      </c>
      <c r="I61" s="38"/>
      <c r="J61" s="38"/>
    </row>
    <row r="62" spans="1:10">
      <c r="A62" s="180"/>
      <c r="B62" s="158"/>
      <c r="C62" s="43" t="s">
        <v>39</v>
      </c>
      <c r="D62" s="44">
        <f ca="1">Ponuda!$C$4+Ponuda!$C$5</f>
        <v>2400</v>
      </c>
      <c r="E62" s="125">
        <v>1</v>
      </c>
      <c r="F62" s="48"/>
      <c r="G62" s="45"/>
      <c r="H62" s="46">
        <f t="shared" si="0"/>
        <v>2400</v>
      </c>
      <c r="I62" s="38"/>
      <c r="J62" s="38"/>
    </row>
    <row r="63" spans="1:10">
      <c r="A63" s="180"/>
      <c r="B63" s="158"/>
      <c r="C63" s="43" t="s">
        <v>40</v>
      </c>
      <c r="D63" s="44">
        <f ca="1">Ponuda!$C$4+Ponuda!$C$5</f>
        <v>2400</v>
      </c>
      <c r="E63" s="125">
        <v>1</v>
      </c>
      <c r="F63" s="48"/>
      <c r="G63" s="45"/>
      <c r="H63" s="46">
        <f t="shared" si="0"/>
        <v>2400</v>
      </c>
      <c r="I63" s="38"/>
      <c r="J63" s="38"/>
    </row>
    <row r="64" spans="1:10" ht="15.75" thickBot="1">
      <c r="A64" s="180"/>
      <c r="B64" s="159"/>
      <c r="C64" s="56" t="s">
        <v>41</v>
      </c>
      <c r="D64" s="50">
        <f ca="1">Ponuda!$C$4+Ponuda!$C$5</f>
        <v>2400</v>
      </c>
      <c r="E64" s="126">
        <v>1</v>
      </c>
      <c r="F64" s="51"/>
      <c r="G64" s="51"/>
      <c r="H64" s="52">
        <f t="shared" si="0"/>
        <v>2400</v>
      </c>
      <c r="I64" s="38"/>
      <c r="J64" s="38"/>
    </row>
    <row r="65" spans="1:15">
      <c r="A65" s="180"/>
      <c r="B65" s="160" t="s">
        <v>20</v>
      </c>
      <c r="C65" s="53" t="s">
        <v>15</v>
      </c>
      <c r="D65" s="54">
        <f ca="1">Ponuda!$C$4+Ponuda!$C$5</f>
        <v>2400</v>
      </c>
      <c r="E65" s="125">
        <v>1</v>
      </c>
      <c r="F65" s="48"/>
      <c r="G65" s="45"/>
      <c r="H65" s="55">
        <f t="shared" si="0"/>
        <v>2400</v>
      </c>
      <c r="I65" s="38"/>
      <c r="J65" s="38"/>
    </row>
    <row r="66" spans="1:15">
      <c r="A66" s="180"/>
      <c r="B66" s="158"/>
      <c r="C66" s="43" t="s">
        <v>16</v>
      </c>
      <c r="D66" s="44">
        <f ca="1">Ponuda!$C$4+Ponuda!$C$5</f>
        <v>2400</v>
      </c>
      <c r="E66" s="125">
        <v>1</v>
      </c>
      <c r="F66" s="48"/>
      <c r="G66" s="45"/>
      <c r="H66" s="46">
        <f t="shared" si="0"/>
        <v>2400</v>
      </c>
      <c r="I66" s="38"/>
      <c r="J66" s="38"/>
    </row>
    <row r="67" spans="1:15">
      <c r="A67" s="180"/>
      <c r="B67" s="158"/>
      <c r="C67" s="43" t="s">
        <v>17</v>
      </c>
      <c r="D67" s="44">
        <f ca="1">Ponuda!$C$4+Ponuda!$C$5</f>
        <v>2400</v>
      </c>
      <c r="E67" s="125">
        <v>1</v>
      </c>
      <c r="F67" s="48"/>
      <c r="G67" s="45"/>
      <c r="H67" s="46">
        <f t="shared" si="0"/>
        <v>2400</v>
      </c>
      <c r="I67" s="38"/>
      <c r="J67" s="38"/>
    </row>
    <row r="68" spans="1:15">
      <c r="A68" s="180"/>
      <c r="B68" s="158"/>
      <c r="C68" s="43" t="s">
        <v>18</v>
      </c>
      <c r="D68" s="44">
        <f ca="1">Ponuda!$C$4+Ponuda!$C$5</f>
        <v>2400</v>
      </c>
      <c r="E68" s="125">
        <v>1</v>
      </c>
      <c r="F68" s="48"/>
      <c r="G68" s="45"/>
      <c r="H68" s="46">
        <f t="shared" si="0"/>
        <v>2400</v>
      </c>
      <c r="I68" s="38"/>
      <c r="J68" s="38"/>
    </row>
    <row r="69" spans="1:15">
      <c r="A69" s="180"/>
      <c r="B69" s="158"/>
      <c r="C69" s="43" t="s">
        <v>19</v>
      </c>
      <c r="D69" s="44">
        <f ca="1">Ponuda!$C$4+Ponuda!$C$5</f>
        <v>2400</v>
      </c>
      <c r="E69" s="125">
        <v>1</v>
      </c>
      <c r="F69" s="48"/>
      <c r="G69" s="45"/>
      <c r="H69" s="46">
        <f t="shared" si="0"/>
        <v>2400</v>
      </c>
      <c r="I69" s="38"/>
      <c r="J69" s="38"/>
    </row>
    <row r="70" spans="1:15">
      <c r="A70" s="180"/>
      <c r="B70" s="158"/>
      <c r="C70" s="43" t="s">
        <v>20</v>
      </c>
      <c r="D70" s="44">
        <f ca="1">Ponuda!$C$4+Ponuda!$C$5</f>
        <v>2400</v>
      </c>
      <c r="E70" s="125">
        <v>1</v>
      </c>
      <c r="F70" s="48"/>
      <c r="G70" s="45"/>
      <c r="H70" s="46">
        <f t="shared" ref="H70:H105" si="1">D70-F70</f>
        <v>2400</v>
      </c>
      <c r="I70" s="38"/>
      <c r="J70" s="38"/>
    </row>
    <row r="71" spans="1:15">
      <c r="A71" s="180"/>
      <c r="B71" s="158"/>
      <c r="C71" s="43" t="s">
        <v>36</v>
      </c>
      <c r="D71" s="44">
        <f ca="1">Ponuda!$C$4+Ponuda!$C$5</f>
        <v>2400</v>
      </c>
      <c r="E71" s="125">
        <v>1</v>
      </c>
      <c r="F71" s="48"/>
      <c r="G71" s="45"/>
      <c r="H71" s="46">
        <f t="shared" si="1"/>
        <v>2400</v>
      </c>
      <c r="I71" s="38"/>
      <c r="J71" s="38"/>
    </row>
    <row r="72" spans="1:15">
      <c r="A72" s="180"/>
      <c r="B72" s="158"/>
      <c r="C72" s="43" t="s">
        <v>37</v>
      </c>
      <c r="D72" s="44">
        <f ca="1">Ponuda!$C$4+Ponuda!$C$5</f>
        <v>2400</v>
      </c>
      <c r="E72" s="125">
        <v>1</v>
      </c>
      <c r="F72" s="48"/>
      <c r="G72" s="45"/>
      <c r="H72" s="46">
        <f t="shared" si="1"/>
        <v>2400</v>
      </c>
      <c r="I72" s="38"/>
      <c r="J72" s="38"/>
    </row>
    <row r="73" spans="1:15">
      <c r="A73" s="180"/>
      <c r="B73" s="158"/>
      <c r="C73" s="43" t="s">
        <v>38</v>
      </c>
      <c r="D73" s="44">
        <f ca="1">Ponuda!$C$4+Ponuda!$C$5</f>
        <v>2400</v>
      </c>
      <c r="E73" s="125">
        <v>1</v>
      </c>
      <c r="F73" s="48"/>
      <c r="G73" s="45"/>
      <c r="H73" s="46">
        <f t="shared" si="1"/>
        <v>2400</v>
      </c>
      <c r="I73" s="38"/>
      <c r="J73" s="38"/>
    </row>
    <row r="74" spans="1:15">
      <c r="A74" s="180"/>
      <c r="B74" s="158"/>
      <c r="C74" s="43" t="s">
        <v>39</v>
      </c>
      <c r="D74" s="44">
        <f ca="1">Ponuda!$C$4+Ponuda!$C$5</f>
        <v>2400</v>
      </c>
      <c r="E74" s="125">
        <v>1</v>
      </c>
      <c r="F74" s="48"/>
      <c r="G74" s="45"/>
      <c r="H74" s="46">
        <f t="shared" si="1"/>
        <v>2400</v>
      </c>
      <c r="I74" s="38"/>
      <c r="J74" s="38"/>
    </row>
    <row r="75" spans="1:15">
      <c r="A75" s="180"/>
      <c r="B75" s="158"/>
      <c r="C75" s="43" t="s">
        <v>40</v>
      </c>
      <c r="D75" s="44">
        <f ca="1">Ponuda!$C$4+Ponuda!$C$5</f>
        <v>2400</v>
      </c>
      <c r="E75" s="125">
        <v>1</v>
      </c>
      <c r="F75" s="48"/>
      <c r="G75" s="45"/>
      <c r="H75" s="46">
        <f t="shared" si="1"/>
        <v>2400</v>
      </c>
      <c r="I75" s="38"/>
      <c r="J75" s="38"/>
    </row>
    <row r="76" spans="1:15" ht="15.75" thickBot="1">
      <c r="A76" s="180"/>
      <c r="B76" s="159"/>
      <c r="C76" s="56" t="s">
        <v>41</v>
      </c>
      <c r="D76" s="50">
        <f ca="1">Ponuda!$C$4+Ponuda!$C$5</f>
        <v>2400</v>
      </c>
      <c r="E76" s="126">
        <v>1</v>
      </c>
      <c r="F76" s="51"/>
      <c r="G76" s="51"/>
      <c r="H76" s="52">
        <f t="shared" si="1"/>
        <v>2400</v>
      </c>
      <c r="I76" s="38"/>
      <c r="J76" s="38"/>
    </row>
    <row r="77" spans="1:15">
      <c r="A77" s="180"/>
      <c r="B77" s="160" t="s">
        <v>36</v>
      </c>
      <c r="C77" s="53" t="s">
        <v>15</v>
      </c>
      <c r="D77" s="54">
        <f ca="1">Ponuda!$C$4+Ponuda!$C$5</f>
        <v>2400</v>
      </c>
      <c r="E77" s="125">
        <v>1</v>
      </c>
      <c r="F77" s="48"/>
      <c r="G77" s="127"/>
      <c r="H77" s="55">
        <f t="shared" si="1"/>
        <v>2400</v>
      </c>
      <c r="I77" s="38"/>
      <c r="J77" s="38"/>
    </row>
    <row r="78" spans="1:15">
      <c r="A78" s="180"/>
      <c r="B78" s="158"/>
      <c r="C78" s="43" t="s">
        <v>16</v>
      </c>
      <c r="D78" s="44">
        <f ca="1">Ponuda!$C$4+Ponuda!$C$5</f>
        <v>2400</v>
      </c>
      <c r="E78" s="125">
        <v>1</v>
      </c>
      <c r="F78" s="48"/>
      <c r="G78" s="45"/>
      <c r="H78" s="46">
        <f t="shared" si="1"/>
        <v>2400</v>
      </c>
      <c r="I78" s="38"/>
      <c r="J78" s="38"/>
      <c r="O78" s="128"/>
    </row>
    <row r="79" spans="1:15">
      <c r="A79" s="180"/>
      <c r="B79" s="158"/>
      <c r="C79" s="43" t="s">
        <v>17</v>
      </c>
      <c r="D79" s="44">
        <f ca="1">Ponuda!$C$4+Ponuda!$C$5</f>
        <v>2400</v>
      </c>
      <c r="E79" s="125">
        <v>1</v>
      </c>
      <c r="F79" s="48"/>
      <c r="G79" s="45"/>
      <c r="H79" s="46">
        <f t="shared" si="1"/>
        <v>2400</v>
      </c>
      <c r="I79" s="38"/>
      <c r="J79" s="38"/>
      <c r="O79" s="128"/>
    </row>
    <row r="80" spans="1:15">
      <c r="A80" s="180"/>
      <c r="B80" s="158"/>
      <c r="C80" s="43" t="s">
        <v>18</v>
      </c>
      <c r="D80" s="44">
        <f ca="1">Ponuda!$C$4+Ponuda!$C$5</f>
        <v>2400</v>
      </c>
      <c r="E80" s="125">
        <v>1</v>
      </c>
      <c r="F80" s="48"/>
      <c r="G80" s="45"/>
      <c r="H80" s="46">
        <f t="shared" si="1"/>
        <v>2400</v>
      </c>
      <c r="I80" s="38"/>
      <c r="J80" s="38"/>
      <c r="O80" s="128"/>
    </row>
    <row r="81" spans="1:15">
      <c r="A81" s="180"/>
      <c r="B81" s="158"/>
      <c r="C81" s="43" t="s">
        <v>19</v>
      </c>
      <c r="D81" s="44">
        <f ca="1">Ponuda!$C$4+Ponuda!$C$5</f>
        <v>2400</v>
      </c>
      <c r="E81" s="125">
        <v>1</v>
      </c>
      <c r="F81" s="48"/>
      <c r="G81" s="45"/>
      <c r="H81" s="46">
        <f t="shared" si="1"/>
        <v>2400</v>
      </c>
      <c r="I81" s="38"/>
      <c r="J81" s="38"/>
      <c r="O81" s="128"/>
    </row>
    <row r="82" spans="1:15">
      <c r="A82" s="180"/>
      <c r="B82" s="158"/>
      <c r="C82" s="43" t="s">
        <v>20</v>
      </c>
      <c r="D82" s="44">
        <f ca="1">Ponuda!$C$4+Ponuda!$C$5</f>
        <v>2400</v>
      </c>
      <c r="E82" s="125">
        <v>1</v>
      </c>
      <c r="F82" s="48"/>
      <c r="G82" s="45"/>
      <c r="H82" s="46">
        <f t="shared" si="1"/>
        <v>2400</v>
      </c>
      <c r="I82" s="38"/>
      <c r="J82" s="38"/>
      <c r="O82" s="128"/>
    </row>
    <row r="83" spans="1:15">
      <c r="A83" s="180"/>
      <c r="B83" s="158"/>
      <c r="C83" s="43" t="s">
        <v>36</v>
      </c>
      <c r="D83" s="44">
        <f ca="1">Ponuda!$C$4+Ponuda!$C$5</f>
        <v>2400</v>
      </c>
      <c r="E83" s="125">
        <v>1</v>
      </c>
      <c r="F83" s="48"/>
      <c r="G83" s="45"/>
      <c r="H83" s="46">
        <f t="shared" si="1"/>
        <v>2400</v>
      </c>
      <c r="I83" s="38"/>
      <c r="J83" s="38"/>
      <c r="O83" s="128"/>
    </row>
    <row r="84" spans="1:15">
      <c r="A84" s="180"/>
      <c r="B84" s="158"/>
      <c r="C84" s="43" t="s">
        <v>37</v>
      </c>
      <c r="D84" s="44">
        <f ca="1">Ponuda!$C$4+Ponuda!$C$5</f>
        <v>2400</v>
      </c>
      <c r="E84" s="125">
        <v>1</v>
      </c>
      <c r="F84" s="48"/>
      <c r="G84" s="45"/>
      <c r="H84" s="46">
        <f t="shared" si="1"/>
        <v>2400</v>
      </c>
      <c r="I84" s="38"/>
      <c r="J84" s="38"/>
      <c r="O84" s="128"/>
    </row>
    <row r="85" spans="1:15">
      <c r="A85" s="180"/>
      <c r="B85" s="158"/>
      <c r="C85" s="43" t="s">
        <v>38</v>
      </c>
      <c r="D85" s="44">
        <f ca="1">Ponuda!$C$4+Ponuda!$C$5</f>
        <v>2400</v>
      </c>
      <c r="E85" s="125">
        <v>1</v>
      </c>
      <c r="F85" s="48"/>
      <c r="G85" s="45"/>
      <c r="H85" s="46">
        <f t="shared" si="1"/>
        <v>2400</v>
      </c>
      <c r="I85" s="38"/>
      <c r="J85" s="38"/>
      <c r="O85" s="128"/>
    </row>
    <row r="86" spans="1:15">
      <c r="A86" s="180"/>
      <c r="B86" s="158"/>
      <c r="C86" s="43" t="s">
        <v>39</v>
      </c>
      <c r="D86" s="44">
        <f ca="1">Ponuda!$C$4+Ponuda!$C$5</f>
        <v>2400</v>
      </c>
      <c r="E86" s="125">
        <v>1</v>
      </c>
      <c r="F86" s="48"/>
      <c r="G86" s="45"/>
      <c r="H86" s="46">
        <f t="shared" si="1"/>
        <v>2400</v>
      </c>
      <c r="I86" s="38"/>
      <c r="J86" s="38"/>
      <c r="O86" s="128"/>
    </row>
    <row r="87" spans="1:15">
      <c r="A87" s="180"/>
      <c r="B87" s="158"/>
      <c r="C87" s="43" t="s">
        <v>40</v>
      </c>
      <c r="D87" s="44">
        <f ca="1">Ponuda!$C$4+Ponuda!$C$5</f>
        <v>2400</v>
      </c>
      <c r="E87" s="125">
        <v>1</v>
      </c>
      <c r="F87" s="48"/>
      <c r="G87" s="45"/>
      <c r="H87" s="46">
        <f t="shared" si="1"/>
        <v>2400</v>
      </c>
      <c r="I87" s="38"/>
      <c r="J87" s="38"/>
      <c r="O87" s="128"/>
    </row>
    <row r="88" spans="1:15" ht="15.75" thickBot="1">
      <c r="A88" s="180"/>
      <c r="B88" s="159"/>
      <c r="C88" s="56" t="s">
        <v>41</v>
      </c>
      <c r="D88" s="50">
        <f ca="1">Ponuda!$C$4+Ponuda!$C$5</f>
        <v>2400</v>
      </c>
      <c r="E88" s="126">
        <v>1</v>
      </c>
      <c r="F88" s="51"/>
      <c r="G88" s="51"/>
      <c r="H88" s="52">
        <f t="shared" si="1"/>
        <v>2400</v>
      </c>
      <c r="I88" s="38"/>
      <c r="J88" s="38"/>
      <c r="O88" s="128"/>
    </row>
    <row r="89" spans="1:15">
      <c r="A89" s="180"/>
      <c r="B89" s="160" t="s">
        <v>37</v>
      </c>
      <c r="C89" s="53" t="s">
        <v>15</v>
      </c>
      <c r="D89" s="44">
        <f ca="1">Ponuda!$C$4+Ponuda!$C$5</f>
        <v>2400</v>
      </c>
      <c r="E89" s="125">
        <v>1</v>
      </c>
      <c r="F89" s="48"/>
      <c r="G89" s="127"/>
      <c r="H89" s="46">
        <f t="shared" si="1"/>
        <v>2400</v>
      </c>
      <c r="I89" s="38"/>
      <c r="J89" s="38"/>
    </row>
    <row r="90" spans="1:15">
      <c r="A90" s="180"/>
      <c r="B90" s="158"/>
      <c r="C90" s="43" t="s">
        <v>16</v>
      </c>
      <c r="D90" s="44">
        <f ca="1">Ponuda!$C$4+Ponuda!$C$5</f>
        <v>2400</v>
      </c>
      <c r="E90" s="125">
        <v>1</v>
      </c>
      <c r="F90" s="48"/>
      <c r="G90" s="45"/>
      <c r="H90" s="46">
        <f t="shared" si="1"/>
        <v>2400</v>
      </c>
      <c r="I90" s="38"/>
      <c r="J90" s="38"/>
    </row>
    <row r="91" spans="1:15">
      <c r="A91" s="180"/>
      <c r="B91" s="158"/>
      <c r="C91" s="43" t="s">
        <v>17</v>
      </c>
      <c r="D91" s="44">
        <f ca="1">Ponuda!$C$4+Ponuda!$C$5</f>
        <v>2400</v>
      </c>
      <c r="E91" s="125">
        <v>1</v>
      </c>
      <c r="F91" s="48"/>
      <c r="G91" s="45"/>
      <c r="H91" s="46">
        <f t="shared" si="1"/>
        <v>2400</v>
      </c>
      <c r="I91" s="38"/>
      <c r="J91" s="38"/>
    </row>
    <row r="92" spans="1:15">
      <c r="A92" s="180"/>
      <c r="B92" s="158"/>
      <c r="C92" s="43" t="s">
        <v>18</v>
      </c>
      <c r="D92" s="54">
        <f ca="1">Ponuda!$C$4+Ponuda!$C$5</f>
        <v>2400</v>
      </c>
      <c r="E92" s="125">
        <v>1</v>
      </c>
      <c r="F92" s="48"/>
      <c r="G92" s="45"/>
      <c r="H92" s="46">
        <f t="shared" si="1"/>
        <v>2400</v>
      </c>
      <c r="I92" s="38"/>
      <c r="J92" s="38"/>
    </row>
    <row r="93" spans="1:15">
      <c r="A93" s="180"/>
      <c r="B93" s="158"/>
      <c r="C93" s="43" t="s">
        <v>19</v>
      </c>
      <c r="D93" s="44">
        <f ca="1">Ponuda!$C$4+Ponuda!$C$5</f>
        <v>2400</v>
      </c>
      <c r="E93" s="125">
        <v>1</v>
      </c>
      <c r="F93" s="48"/>
      <c r="G93" s="45"/>
      <c r="H93" s="46">
        <f t="shared" si="1"/>
        <v>2400</v>
      </c>
      <c r="I93" s="38"/>
      <c r="J93" s="38"/>
    </row>
    <row r="94" spans="1:15">
      <c r="A94" s="180"/>
      <c r="B94" s="158"/>
      <c r="C94" s="43" t="s">
        <v>20</v>
      </c>
      <c r="D94" s="44">
        <f ca="1">Ponuda!$C$4+Ponuda!$C$5</f>
        <v>2400</v>
      </c>
      <c r="E94" s="125">
        <v>1</v>
      </c>
      <c r="F94" s="48"/>
      <c r="G94" s="45"/>
      <c r="H94" s="46">
        <f t="shared" si="1"/>
        <v>2400</v>
      </c>
      <c r="I94" s="38"/>
      <c r="J94" s="38"/>
    </row>
    <row r="95" spans="1:15">
      <c r="A95" s="180"/>
      <c r="B95" s="158"/>
      <c r="C95" s="43" t="s">
        <v>36</v>
      </c>
      <c r="D95" s="54">
        <f ca="1">Ponuda!$C$4+Ponuda!$C$5</f>
        <v>2400</v>
      </c>
      <c r="E95" s="125">
        <v>1</v>
      </c>
      <c r="F95" s="48"/>
      <c r="G95" s="45"/>
      <c r="H95" s="46">
        <f t="shared" si="1"/>
        <v>2400</v>
      </c>
      <c r="I95" s="38"/>
      <c r="J95" s="38"/>
    </row>
    <row r="96" spans="1:15" ht="15.75" thickBot="1">
      <c r="A96" s="181"/>
      <c r="B96" s="159"/>
      <c r="C96" s="56" t="s">
        <v>37</v>
      </c>
      <c r="D96" s="50">
        <f ca="1">Ponuda!$C$4+Ponuda!$C$5</f>
        <v>2400</v>
      </c>
      <c r="E96" s="126">
        <v>1</v>
      </c>
      <c r="F96" s="57"/>
      <c r="G96" s="57"/>
      <c r="H96" s="52">
        <f t="shared" si="1"/>
        <v>2400</v>
      </c>
      <c r="I96" s="38"/>
      <c r="J96" s="38"/>
    </row>
    <row r="97" spans="1:10" ht="15.75" thickBot="1">
      <c r="A97" s="164" t="s">
        <v>42</v>
      </c>
      <c r="B97" s="165"/>
      <c r="C97" s="115" t="s">
        <v>69</v>
      </c>
      <c r="D97" s="116">
        <f>SUM(D5:D96)</f>
        <v>220800</v>
      </c>
      <c r="E97" s="114"/>
      <c r="F97" s="117">
        <f>SUM(F5:F96)</f>
        <v>0</v>
      </c>
      <c r="G97" s="117">
        <f>SUM(G5:G96)</f>
        <v>0</v>
      </c>
      <c r="H97" s="118">
        <f>SUM(H5:H96)</f>
        <v>220800</v>
      </c>
      <c r="I97" s="38"/>
      <c r="J97" s="38"/>
    </row>
    <row r="98" spans="1:10" ht="17.45" customHeight="1" thickBot="1">
      <c r="A98" s="161" t="s">
        <v>43</v>
      </c>
      <c r="B98" s="154" t="s">
        <v>37</v>
      </c>
      <c r="C98" s="113" t="s">
        <v>38</v>
      </c>
      <c r="D98" s="107">
        <v>2400</v>
      </c>
      <c r="E98" s="114"/>
      <c r="F98" s="114"/>
      <c r="G98" s="114"/>
      <c r="H98" s="108">
        <v>2400</v>
      </c>
      <c r="I98" s="38"/>
      <c r="J98" s="38"/>
    </row>
    <row r="99" spans="1:10" ht="15.75" thickBot="1">
      <c r="A99" s="162"/>
      <c r="B99" s="155"/>
      <c r="C99" s="113">
        <v>10</v>
      </c>
      <c r="D99" s="107">
        <v>2400</v>
      </c>
      <c r="E99" s="114"/>
      <c r="F99" s="114"/>
      <c r="G99" s="114"/>
      <c r="H99" s="108">
        <v>2400</v>
      </c>
      <c r="I99" s="38"/>
      <c r="J99" s="38"/>
    </row>
    <row r="100" spans="1:10" ht="15.75" thickBot="1">
      <c r="A100" s="162"/>
      <c r="B100" s="155"/>
      <c r="C100" s="113" t="s">
        <v>40</v>
      </c>
      <c r="D100" s="107">
        <v>2400</v>
      </c>
      <c r="E100" s="114"/>
      <c r="F100" s="114"/>
      <c r="G100" s="114"/>
      <c r="H100" s="108">
        <v>2400</v>
      </c>
      <c r="I100" s="38"/>
      <c r="J100" s="38"/>
    </row>
    <row r="101" spans="1:10" ht="15.75" thickBot="1">
      <c r="A101" s="162"/>
      <c r="B101" s="156"/>
      <c r="C101" s="113" t="s">
        <v>41</v>
      </c>
      <c r="D101" s="107">
        <v>2400</v>
      </c>
      <c r="E101" s="114"/>
      <c r="F101" s="114"/>
      <c r="G101" s="114"/>
      <c r="H101" s="108">
        <v>2400</v>
      </c>
      <c r="I101" s="38"/>
      <c r="J101" s="38"/>
    </row>
    <row r="102" spans="1:10" ht="29.25" customHeight="1" thickBot="1">
      <c r="A102" s="162"/>
      <c r="B102" s="112" t="s">
        <v>38</v>
      </c>
      <c r="C102" s="113" t="s">
        <v>44</v>
      </c>
      <c r="D102" s="107">
        <f>12*$D$5</f>
        <v>28800</v>
      </c>
      <c r="E102" s="114"/>
      <c r="F102" s="114"/>
      <c r="G102" s="114"/>
      <c r="H102" s="108">
        <f>D102-F102</f>
        <v>28800</v>
      </c>
      <c r="I102" s="38"/>
      <c r="J102" s="38"/>
    </row>
    <row r="103" spans="1:10" ht="28.5" customHeight="1" thickBot="1">
      <c r="A103" s="162"/>
      <c r="B103" s="112" t="s">
        <v>39</v>
      </c>
      <c r="C103" s="113" t="s">
        <v>44</v>
      </c>
      <c r="D103" s="107">
        <f>12*$D$5</f>
        <v>28800</v>
      </c>
      <c r="E103" s="114"/>
      <c r="F103" s="114"/>
      <c r="G103" s="114"/>
      <c r="H103" s="108">
        <f>D103-F103</f>
        <v>28800</v>
      </c>
      <c r="I103" s="38"/>
      <c r="J103" s="38"/>
    </row>
    <row r="104" spans="1:10" ht="30" customHeight="1" thickBot="1">
      <c r="A104" s="162"/>
      <c r="B104" s="112" t="s">
        <v>40</v>
      </c>
      <c r="C104" s="113" t="s">
        <v>44</v>
      </c>
      <c r="D104" s="107">
        <f>12*$D$5</f>
        <v>28800</v>
      </c>
      <c r="E104" s="114"/>
      <c r="F104" s="114"/>
      <c r="G104" s="114"/>
      <c r="H104" s="108">
        <f>D104-F104</f>
        <v>28800</v>
      </c>
      <c r="I104" s="38"/>
      <c r="J104" s="38"/>
    </row>
    <row r="105" spans="1:10" ht="27.75" customHeight="1" thickBot="1">
      <c r="A105" s="163"/>
      <c r="B105" s="112" t="s">
        <v>41</v>
      </c>
      <c r="C105" s="113" t="s">
        <v>44</v>
      </c>
      <c r="D105" s="107">
        <f>12*$D$5</f>
        <v>28800</v>
      </c>
      <c r="E105" s="114"/>
      <c r="F105" s="114"/>
      <c r="G105" s="114"/>
      <c r="H105" s="108">
        <f t="shared" si="1"/>
        <v>28800</v>
      </c>
      <c r="I105" s="38"/>
      <c r="J105" s="38"/>
    </row>
    <row r="106" spans="1:10" ht="27" customHeight="1" thickBot="1">
      <c r="A106" s="175" t="s">
        <v>42</v>
      </c>
      <c r="B106" s="176"/>
      <c r="C106" s="123" t="s">
        <v>71</v>
      </c>
      <c r="D106" s="109">
        <f>SUM(D98:D105)</f>
        <v>124800</v>
      </c>
      <c r="E106" s="114"/>
      <c r="F106" s="110">
        <f>SUM(F98:F105)</f>
        <v>0</v>
      </c>
      <c r="G106" s="110">
        <f>SUM(G98:G105)</f>
        <v>0</v>
      </c>
      <c r="H106" s="111">
        <f>SUM(H102:H105)</f>
        <v>115200</v>
      </c>
      <c r="I106" s="38"/>
      <c r="J106" s="38"/>
    </row>
    <row r="107" spans="1:10" ht="32.450000000000003" customHeight="1" thickBot="1">
      <c r="A107" s="177" t="s">
        <v>67</v>
      </c>
      <c r="B107" s="178"/>
      <c r="C107" s="119" t="s">
        <v>72</v>
      </c>
      <c r="D107" s="120">
        <f>D97+D106</f>
        <v>345600</v>
      </c>
      <c r="E107" s="114"/>
      <c r="F107" s="121">
        <f>F97+F106</f>
        <v>0</v>
      </c>
      <c r="G107" s="121">
        <f>G97+G106</f>
        <v>0</v>
      </c>
      <c r="H107" s="122">
        <f>H97+SUM(H98:H105)</f>
        <v>345600</v>
      </c>
      <c r="I107" s="38"/>
      <c r="J107" s="38"/>
    </row>
    <row r="108" spans="1:10">
      <c r="A108" s="58"/>
      <c r="B108" s="59"/>
      <c r="C108" s="60"/>
      <c r="D108" s="61"/>
      <c r="E108" s="61"/>
      <c r="F108" s="62"/>
      <c r="G108" s="62"/>
      <c r="H108" s="63"/>
      <c r="I108" s="38"/>
      <c r="J108" s="38"/>
    </row>
    <row r="109" spans="1:10">
      <c r="A109" s="64" t="s">
        <v>45</v>
      </c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1:10" ht="15" customHeight="1">
      <c r="A110" s="142" t="s">
        <v>26</v>
      </c>
      <c r="B110" s="142"/>
      <c r="C110" s="142"/>
      <c r="D110" s="142"/>
      <c r="E110" s="142"/>
      <c r="F110" s="142"/>
      <c r="G110" s="142"/>
      <c r="H110" s="142"/>
      <c r="I110" s="142"/>
      <c r="J110" s="64"/>
    </row>
    <row r="111" spans="1:10">
      <c r="A111" s="64" t="s">
        <v>48</v>
      </c>
      <c r="B111" s="64"/>
      <c r="C111" s="64"/>
      <c r="D111" s="64"/>
      <c r="E111" s="64"/>
      <c r="F111" s="64"/>
      <c r="G111" s="64"/>
      <c r="H111" s="64"/>
      <c r="I111" s="64"/>
      <c r="J111" s="38"/>
    </row>
    <row r="112" spans="1:10">
      <c r="A112" s="64" t="s">
        <v>74</v>
      </c>
      <c r="B112" s="29"/>
      <c r="C112" s="29"/>
      <c r="D112" s="29"/>
      <c r="E112" s="29"/>
      <c r="F112" s="29"/>
      <c r="G112" s="29"/>
      <c r="H112" s="29"/>
      <c r="I112" s="29"/>
    </row>
    <row r="113" spans="1:10">
      <c r="A113" s="38"/>
      <c r="B113" s="65"/>
      <c r="C113" s="65"/>
      <c r="D113" s="65"/>
      <c r="E113" s="65"/>
      <c r="F113" s="65"/>
      <c r="G113" s="65"/>
      <c r="H113" s="65"/>
      <c r="I113" s="65"/>
      <c r="J113" s="65"/>
    </row>
    <row r="114" spans="1:10">
      <c r="A114" s="38"/>
      <c r="B114" s="64"/>
      <c r="C114" s="66" t="s">
        <v>27</v>
      </c>
      <c r="D114" s="66"/>
      <c r="E114" s="66"/>
      <c r="F114" s="64"/>
      <c r="G114" s="64"/>
      <c r="H114" s="64"/>
      <c r="I114" s="64"/>
      <c r="J114" s="64"/>
    </row>
    <row r="115" spans="1:10">
      <c r="A115" s="38"/>
      <c r="B115" s="64"/>
      <c r="C115" s="166"/>
      <c r="D115" s="167"/>
      <c r="E115" s="167"/>
      <c r="F115" s="167"/>
      <c r="G115" s="167"/>
      <c r="H115" s="168"/>
      <c r="I115" s="64"/>
      <c r="J115" s="64"/>
    </row>
    <row r="116" spans="1:10">
      <c r="A116" s="38"/>
      <c r="B116" s="64"/>
      <c r="C116" s="169"/>
      <c r="D116" s="170"/>
      <c r="E116" s="170"/>
      <c r="F116" s="170"/>
      <c r="G116" s="170"/>
      <c r="H116" s="171"/>
      <c r="I116" s="64"/>
      <c r="J116" s="64"/>
    </row>
    <row r="117" spans="1:10">
      <c r="A117" s="38"/>
      <c r="B117" s="64"/>
      <c r="C117" s="169"/>
      <c r="D117" s="170"/>
      <c r="E117" s="170"/>
      <c r="F117" s="170"/>
      <c r="G117" s="170"/>
      <c r="H117" s="171"/>
      <c r="I117" s="64"/>
      <c r="J117" s="64"/>
    </row>
    <row r="118" spans="1:10">
      <c r="A118" s="38"/>
      <c r="B118" s="64"/>
      <c r="C118" s="169"/>
      <c r="D118" s="170"/>
      <c r="E118" s="170"/>
      <c r="F118" s="170"/>
      <c r="G118" s="170"/>
      <c r="H118" s="171"/>
      <c r="I118" s="64"/>
      <c r="J118" s="64"/>
    </row>
    <row r="119" spans="1:10">
      <c r="A119" s="38"/>
      <c r="B119" s="64"/>
      <c r="C119" s="172"/>
      <c r="D119" s="173"/>
      <c r="E119" s="173"/>
      <c r="F119" s="173"/>
      <c r="G119" s="173"/>
      <c r="H119" s="174"/>
      <c r="I119" s="64"/>
      <c r="J119" s="64"/>
    </row>
  </sheetData>
  <mergeCells count="21">
    <mergeCell ref="A5:A96"/>
    <mergeCell ref="A97:B97"/>
    <mergeCell ref="C115:H119"/>
    <mergeCell ref="B41:B52"/>
    <mergeCell ref="B29:B40"/>
    <mergeCell ref="B53:B64"/>
    <mergeCell ref="B65:B76"/>
    <mergeCell ref="A106:B106"/>
    <mergeCell ref="A107:B107"/>
    <mergeCell ref="B77:B88"/>
    <mergeCell ref="B89:B96"/>
    <mergeCell ref="A110:I110"/>
    <mergeCell ref="A1:H1"/>
    <mergeCell ref="A2:A3"/>
    <mergeCell ref="B2:B3"/>
    <mergeCell ref="C2:C3"/>
    <mergeCell ref="D2:H2"/>
    <mergeCell ref="B98:B101"/>
    <mergeCell ref="B5:B16"/>
    <mergeCell ref="B17:B28"/>
    <mergeCell ref="A98:A105"/>
  </mergeCells>
  <phoneticPr fontId="25" type="noConversion"/>
  <pageMargins left="0.7" right="0.7" top="0.75" bottom="0.75" header="0.3" footer="0.3"/>
  <pageSetup paperSize="9" orientation="portrait" r:id="rId1"/>
  <ignoredErrors>
    <ignoredError sqref="D5:D76 D105:D107 D102:D104 D77:D97 G97 F107 F106:G106 G10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13" workbookViewId="0">
      <selection activeCell="I24" sqref="I24"/>
    </sheetView>
  </sheetViews>
  <sheetFormatPr defaultRowHeight="15"/>
  <cols>
    <col min="1" max="1" width="7.140625" customWidth="1"/>
    <col min="2" max="2" width="64.42578125" customWidth="1"/>
    <col min="3" max="4" width="18.7109375" customWidth="1"/>
  </cols>
  <sheetData>
    <row r="1" spans="1:4" ht="39.75" customHeight="1">
      <c r="A1" s="189" t="s">
        <v>5</v>
      </c>
      <c r="B1" s="190"/>
      <c r="C1" s="191" t="s">
        <v>68</v>
      </c>
      <c r="D1" s="192"/>
    </row>
    <row r="2" spans="1:4" ht="31.5">
      <c r="A2" s="13" t="s">
        <v>4</v>
      </c>
      <c r="B2" s="14" t="s">
        <v>6</v>
      </c>
      <c r="C2" s="5" t="s">
        <v>7</v>
      </c>
      <c r="D2" s="6" t="s">
        <v>8</v>
      </c>
    </row>
    <row r="3" spans="1:4" ht="6" customHeight="1">
      <c r="A3" s="7"/>
      <c r="B3" s="19"/>
      <c r="C3" s="70"/>
      <c r="D3" s="20"/>
    </row>
    <row r="4" spans="1:4" ht="15.75">
      <c r="A4" s="79" t="s">
        <v>51</v>
      </c>
      <c r="B4" s="18" t="s">
        <v>50</v>
      </c>
      <c r="C4" s="68">
        <f>C5+C6+C9+C10</f>
        <v>0</v>
      </c>
      <c r="D4" s="69">
        <f>D5+D6+D9+D10</f>
        <v>0</v>
      </c>
    </row>
    <row r="5" spans="1:4" ht="15.75">
      <c r="A5" s="15" t="s">
        <v>15</v>
      </c>
      <c r="B5" s="10" t="s">
        <v>10</v>
      </c>
      <c r="C5" s="8"/>
      <c r="D5" s="71"/>
    </row>
    <row r="6" spans="1:4" ht="15.75">
      <c r="A6" s="16" t="s">
        <v>16</v>
      </c>
      <c r="B6" s="78" t="s">
        <v>49</v>
      </c>
      <c r="C6" s="67">
        <f>C7+C8</f>
        <v>0</v>
      </c>
      <c r="D6" s="72">
        <f>D7+D8</f>
        <v>0</v>
      </c>
    </row>
    <row r="7" spans="1:4" ht="15.75">
      <c r="A7" s="12" t="s">
        <v>21</v>
      </c>
      <c r="B7" s="9" t="s">
        <v>24</v>
      </c>
      <c r="C7" s="22"/>
      <c r="D7" s="73"/>
    </row>
    <row r="8" spans="1:4" ht="15.75">
      <c r="A8" s="12" t="s">
        <v>22</v>
      </c>
      <c r="B8" s="9" t="s">
        <v>23</v>
      </c>
      <c r="C8" s="22"/>
      <c r="D8" s="73"/>
    </row>
    <row r="9" spans="1:4" ht="15.75">
      <c r="A9" s="16" t="s">
        <v>17</v>
      </c>
      <c r="B9" s="11" t="s">
        <v>25</v>
      </c>
      <c r="C9" s="22"/>
      <c r="D9" s="71"/>
    </row>
    <row r="10" spans="1:4" ht="15.75">
      <c r="A10" s="16" t="s">
        <v>18</v>
      </c>
      <c r="B10" s="74" t="s">
        <v>61</v>
      </c>
      <c r="C10" s="22"/>
      <c r="D10" s="71"/>
    </row>
    <row r="11" spans="1:4" ht="18.75" customHeight="1">
      <c r="A11" s="83" t="s">
        <v>52</v>
      </c>
      <c r="B11" s="80" t="s">
        <v>58</v>
      </c>
      <c r="C11" s="87">
        <f>C4</f>
        <v>0</v>
      </c>
      <c r="D11" s="87">
        <f>D4</f>
        <v>0</v>
      </c>
    </row>
    <row r="12" spans="1:4" ht="18.75" customHeight="1">
      <c r="A12" s="84" t="s">
        <v>15</v>
      </c>
      <c r="B12" s="11" t="s">
        <v>53</v>
      </c>
      <c r="C12" s="81"/>
      <c r="D12" s="82"/>
    </row>
    <row r="13" spans="1:4" ht="15.75">
      <c r="A13" s="75" t="s">
        <v>16</v>
      </c>
      <c r="B13" s="11" t="s">
        <v>54</v>
      </c>
      <c r="C13" s="76">
        <f>C11-C12</f>
        <v>0</v>
      </c>
      <c r="D13" s="77">
        <f>D11-D12</f>
        <v>0</v>
      </c>
    </row>
    <row r="14" spans="1:4" ht="15.75">
      <c r="A14" s="85" t="s">
        <v>56</v>
      </c>
      <c r="B14" s="21" t="s">
        <v>55</v>
      </c>
      <c r="C14" s="68">
        <f>C15</f>
        <v>0</v>
      </c>
      <c r="D14" s="68">
        <f>D15</f>
        <v>0</v>
      </c>
    </row>
    <row r="15" spans="1:4" ht="16.5" thickBot="1">
      <c r="A15" s="86" t="s">
        <v>15</v>
      </c>
      <c r="B15" s="88" t="s">
        <v>14</v>
      </c>
      <c r="C15" s="89"/>
      <c r="D15" s="90"/>
    </row>
    <row r="16" spans="1:4" ht="30" customHeight="1" thickBot="1">
      <c r="A16" s="91" t="s">
        <v>57</v>
      </c>
      <c r="B16" s="92" t="s">
        <v>59</v>
      </c>
      <c r="C16" s="93">
        <f>C4+C14</f>
        <v>0</v>
      </c>
      <c r="D16" s="94">
        <f>D4+D14</f>
        <v>0</v>
      </c>
    </row>
    <row r="19" spans="2:5">
      <c r="B19" s="188" t="s">
        <v>60</v>
      </c>
      <c r="C19" s="188"/>
      <c r="D19" s="188"/>
      <c r="E19" s="188"/>
    </row>
    <row r="22" spans="2:5">
      <c r="B22" s="32"/>
      <c r="C22" s="32"/>
      <c r="D22" s="32"/>
      <c r="E22" s="32"/>
    </row>
    <row r="23" spans="2:5">
      <c r="B23" s="30" t="s">
        <v>27</v>
      </c>
      <c r="C23" s="30"/>
      <c r="D23" s="29"/>
      <c r="E23" s="29"/>
    </row>
    <row r="24" spans="2:5">
      <c r="B24" s="182"/>
      <c r="C24" s="183"/>
      <c r="D24" s="33"/>
      <c r="E24" s="33"/>
    </row>
    <row r="25" spans="2:5">
      <c r="B25" s="184"/>
      <c r="C25" s="185"/>
      <c r="D25" s="33"/>
      <c r="E25" s="33"/>
    </row>
    <row r="26" spans="2:5">
      <c r="B26" s="184"/>
      <c r="C26" s="185"/>
      <c r="D26" s="33"/>
      <c r="E26" s="33"/>
    </row>
    <row r="27" spans="2:5">
      <c r="B27" s="184"/>
      <c r="C27" s="185"/>
      <c r="D27" s="33"/>
      <c r="E27" s="33"/>
    </row>
    <row r="28" spans="2:5">
      <c r="B28" s="186"/>
      <c r="C28" s="187"/>
      <c r="D28" s="33"/>
      <c r="E28" s="33"/>
    </row>
  </sheetData>
  <mergeCells count="4">
    <mergeCell ref="B24:C28"/>
    <mergeCell ref="B19:E19"/>
    <mergeCell ref="A1:B1"/>
    <mergeCell ref="C1:D1"/>
  </mergeCells>
  <phoneticPr fontId="25" type="noConversion"/>
  <pageMargins left="0.7" right="0.7" top="0.75" bottom="0.75" header="0.3" footer="0.3"/>
  <pageSetup paperSize="9" orientation="landscape" r:id="rId1"/>
  <ignoredErrors>
    <ignoredError sqref="C6:D6 D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Ponuda</vt:lpstr>
      <vt:lpstr>Plan otplate</vt:lpstr>
      <vt:lpstr>Troškovi ulaganja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 Uran</dc:creator>
  <cp:lastModifiedBy>akatavic</cp:lastModifiedBy>
  <dcterms:created xsi:type="dcterms:W3CDTF">2014-10-23T17:07:29Z</dcterms:created>
  <dcterms:modified xsi:type="dcterms:W3CDTF">2017-06-30T06:37:48Z</dcterms:modified>
</cp:coreProperties>
</file>