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SERVER-APP\danijel\Javna nabava\Javna nabava 2018\59-18_Izgradnja dijela nogostupa Šetališta Mate Raosa\"/>
    </mc:Choice>
  </mc:AlternateContent>
  <xr:revisionPtr revIDLastSave="0" documentId="8_{A1D2ECF9-3B9F-4A6F-8E76-31F83D520A4F}" xr6:coauthVersionLast="33" xr6:coauthVersionMax="33" xr10:uidLastSave="{00000000-0000-0000-0000-000000000000}"/>
  <bookViews>
    <workbookView xWindow="0" yWindow="0" windowWidth="23040" windowHeight="9192" xr2:uid="{00000000-000D-0000-FFFF-FFFF00000000}"/>
  </bookViews>
  <sheets>
    <sheet name="Troškovnik" sheetId="1" r:id="rId1"/>
    <sheet name="Rekapitulacija" sheetId="3" r:id="rId2"/>
  </sheets>
  <definedNames>
    <definedName name="_xlnm.Print_Titles" localSheetId="0">Troškovnik!$1:$1</definedName>
  </definedNames>
  <calcPr calcId="179017"/>
</workbook>
</file>

<file path=xl/calcChain.xml><?xml version="1.0" encoding="utf-8"?>
<calcChain xmlns="http://schemas.openxmlformats.org/spreadsheetml/2006/main">
  <c r="F76" i="1" l="1"/>
  <c r="F75" i="1"/>
  <c r="F74" i="1"/>
  <c r="F73" i="1"/>
  <c r="F71" i="1"/>
  <c r="F70" i="1"/>
  <c r="F69" i="1"/>
  <c r="F67" i="1"/>
  <c r="F66" i="1"/>
  <c r="F65" i="1"/>
  <c r="F64" i="1"/>
  <c r="F63" i="1"/>
  <c r="F61" i="1"/>
  <c r="F60" i="1" s="1"/>
  <c r="F12" i="3" s="1"/>
  <c r="F59" i="1"/>
  <c r="F58" i="1"/>
  <c r="F57" i="1"/>
  <c r="F56" i="1"/>
  <c r="F54" i="1"/>
  <c r="F53" i="1"/>
  <c r="F52" i="1"/>
  <c r="F51" i="1"/>
  <c r="F50" i="1"/>
  <c r="F49" i="1"/>
  <c r="F48" i="1"/>
  <c r="F47" i="1"/>
  <c r="F46" i="1"/>
  <c r="F44" i="1"/>
  <c r="F43" i="1"/>
  <c r="F42" i="1"/>
  <c r="F41" i="1"/>
  <c r="F40" i="1"/>
  <c r="F39" i="1"/>
  <c r="F38" i="1"/>
  <c r="F37" i="1"/>
  <c r="F35" i="1"/>
  <c r="F34" i="1"/>
  <c r="F33" i="1"/>
  <c r="F31" i="1"/>
  <c r="F30" i="1"/>
  <c r="F29" i="1"/>
  <c r="F28" i="1"/>
  <c r="F27" i="1"/>
  <c r="F26" i="1"/>
  <c r="F25" i="1"/>
  <c r="F24" i="1"/>
  <c r="F23" i="1"/>
  <c r="F22" i="1"/>
  <c r="F20" i="1"/>
  <c r="F19" i="1"/>
  <c r="F18" i="1"/>
  <c r="F17" i="1"/>
  <c r="F16" i="1"/>
  <c r="F15" i="1"/>
  <c r="F14" i="1"/>
  <c r="F13" i="1"/>
  <c r="F12" i="1"/>
  <c r="F11" i="1"/>
  <c r="F10" i="1"/>
  <c r="F9" i="1"/>
  <c r="F8" i="1"/>
  <c r="F7" i="1"/>
  <c r="F6" i="1"/>
  <c r="F5" i="1"/>
  <c r="F4" i="1"/>
  <c r="F68" i="1" l="1"/>
  <c r="F14" i="3" s="1"/>
  <c r="F55" i="1"/>
  <c r="F11" i="3" s="1"/>
  <c r="F21" i="1"/>
  <c r="F7" i="3" s="1"/>
  <c r="F32" i="1"/>
  <c r="F8" i="3" s="1"/>
  <c r="F36" i="1"/>
  <c r="F9" i="3" s="1"/>
  <c r="F62" i="1"/>
  <c r="F13" i="3" s="1"/>
  <c r="F72" i="1"/>
  <c r="F15" i="3" s="1"/>
  <c r="F3" i="1"/>
  <c r="F6" i="3" s="1"/>
  <c r="F45" i="1"/>
  <c r="F10" i="3" s="1"/>
  <c r="F16" i="3" l="1"/>
  <c r="F17" i="3" s="1"/>
  <c r="F18" i="3" s="1"/>
  <c r="F2" i="1"/>
  <c r="F5" i="3"/>
</calcChain>
</file>

<file path=xl/sharedStrings.xml><?xml version="1.0" encoding="utf-8"?>
<sst xmlns="http://schemas.openxmlformats.org/spreadsheetml/2006/main" count="251" uniqueCount="169">
  <si>
    <t>Naručitelj:</t>
  </si>
  <si>
    <t>Predmet:</t>
  </si>
  <si>
    <t>Opis radova</t>
  </si>
  <si>
    <t>Količina</t>
  </si>
  <si>
    <t>Jedinična cijena</t>
  </si>
  <si>
    <t>Ugovoreno
(kn)</t>
  </si>
  <si>
    <t>PRIPREMNI RADOVI</t>
  </si>
  <si>
    <t>ZEMLJANI RADOVI</t>
  </si>
  <si>
    <t>KOLNIČKA KONSTRUKCIJA</t>
  </si>
  <si>
    <t>BETONSKI RADOVI</t>
  </si>
  <si>
    <t>ZBIRNO:</t>
  </si>
  <si>
    <t>PDV (25%):</t>
  </si>
  <si>
    <t>SVEUKUPNO:</t>
  </si>
  <si>
    <t>kg</t>
  </si>
  <si>
    <t>m3</t>
  </si>
  <si>
    <t>m1</t>
  </si>
  <si>
    <t>Uklanjanje grmlja, šiblja i drveća do Ø 10 cm.  Ovaj rad obuhvaća uklanjanje grmlja, šiblja i drveća s odsijecanjem grana na dužine pogodne za prijevoz, čišćenje i uklanjanje sveg nepotrebnog materijala zaostalog nakon izvedenih radova, prijevoz na odlagalište te uključivo uređenje istog. Obračun je po m2 očišćene zarasle površine. Izvedba, kontrola kakvoće i obračun prema OTU 1-03.1.</t>
  </si>
  <si>
    <t>m2</t>
  </si>
  <si>
    <t>kom</t>
  </si>
  <si>
    <t xml:space="preserve">Izdizanje okana komunalnih ili drugih instalacija s ugradnjom novih poklopaca nosivosti 250 KN.  Jedinična cijena obuhvaća vađenje poklopca i okvira poklopca, utovar i prijevoz na odlagalište, dobetoniranje stjenki okna na novu visinu, ugradnju novih poklopaca s novim okvirom, prethodno čišćenje postojećih okana te sav ostali rad, opremu i materijal potreban za potpuno dovršenje stavke. Obračun je po komadu izdignutog okna. </t>
  </si>
  <si>
    <t>Strojni široki iskop tla  na trasi, u materijalu kategorije "C".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</si>
  <si>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Izrada nasipa (uključuje nabavu materijala) od drobljenog kamenog materijala 0-63 mm.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t>
  </si>
  <si>
    <t>Prijevoz na stalno odlagalište iskopanog i utovarenog materijala kategorije "C", na mjesto oporabe ili zbrinjavanja.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</si>
  <si>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Izrada posteljice od miješanih materijala, Sz≥100 %, Ms≥35 Mn/m2. Strojna izrada posteljice od zemljanih  ili miješanih materijala, završnog sloja usjeka ili nasipa, ujednačene nosivosti s grubim i finim planiranjem, eventualnom sanacijom pojedinih manjih površina slabijeg materijala i zbijanjem do tražene zbijenosti uz potrebno vlaženje ili sušenje.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2-10.1 i 2-10.2</t>
  </si>
  <si>
    <t>Ugradnja rubnjaka (na podlozi od betona klase C 16/20) od predgotovljenih betonskih elemenata klase C 40/50, dimenzija 15/25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</si>
  <si>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 xml:space="preserve">Izrada nosivog sloja (Ms≥60 MN/m2) od drobljenog kamenog materijala, najvećeg zrna 31,5 mm  , debljine 15 cm.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t>
  </si>
  <si>
    <t>Prijevoz na stalno odlagalište iskopanog i utovarenog materijala kategorije "B", na mjesto oporabe ili zbrinjavanja.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</si>
  <si>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 xml:space="preserve">Izrada armiranih betonskih pasica od betona klase C 30/37, dimenzija prema projektu. Stavka obuhvaća monolitnu izradu armiranih betonskih pasica od betona prema detaljima iz projekta. U cijeni je uključena nabava betona, umetaka, mase za zalijevanje i ostalih potrebnih materijala, svi prijevozi i prijenosi, privremeno skladištenje, planiranje i zbijanje podloge, postavljanje i demontaža potrebne oplate, rad na ugradnji i njezi betona, izrada i obrada razdjelnica kao i svi pomoćnim radovi, oprema i materijali za potpuno dovršenje betonskih pasica. Armatura se obračunava posebno. Obračun je po m1 izvedene armirane betonske pasice. </t>
  </si>
  <si>
    <t>Nabava, prijevoz i ugradnja  mrežaste armature B500B, Q166. Prema specifikacijama iz projekta.
 Obračun je po kg ugrađene armature, 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te izrada skela za rad na postavljanju armature. Izvedba, kontrola kakvoće i obračun prema OTU 7-00.2.3. i 7-01.5.</t>
  </si>
  <si>
    <t>Nabava, prijevoz i postavljanje stupova od FeZn cijevi, Ø 60,3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m1 ugrađenih stupova.  Izvedba i kontrola kakvoće prema OTU 9-01.</t>
  </si>
  <si>
    <t>Stavka</t>
  </si>
  <si>
    <t>Jedinica mjere</t>
  </si>
  <si>
    <t>Ugovoreno (kn)</t>
  </si>
  <si>
    <t>Strojni široki iskop tla  na trasi, u materijalu kategorije "B".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</si>
  <si>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 xml:space="preserve">Strojno zasjecanje asfalta. Stavkom su obuhvaćena sva strojna zasijecanja asfalta na mjestima uklapanja nove i stare kolničke konstrukcije, na mjestina proširenja kolnika, zasijecanja pri izvedbi prekopa i sl. Jedinična cijena obuhvaća sav rad, opremu i materijal potreban za potpuno dovršenje stavke. Obračun je po m1.  </t>
  </si>
  <si>
    <t>1.1</t>
  </si>
  <si>
    <t xml:space="preserve">Zaštita podzemnih instalacija PVC polucijevima ɸ 100-150 mm sa betoniranjem zaštitnog sloja betonom C 12/15. Stavka obuhvaća sav potreban rad, opremu i materijal potreban za potpuno dovršenje stavke.  Obračun po m1. </t>
  </si>
  <si>
    <t>Ugradnja rubnjaka (na podlozi od betona klase C 16/20)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</si>
  <si>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1.2</t>
  </si>
  <si>
    <t>komplet</t>
  </si>
  <si>
    <t>Strojni široki iskop tla  na trasi, u materijalu kategorije "A".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t>
  </si>
  <si>
    <t>Strojni površinski iskop humusa s prebacivanjem na stalno odlagalište, s utovarom i prijevozom na mjesto oporabe ili zbrinjavanja. U debljini prema projektu, ili iznimno stvarne debljine prema uputama nadzornog inženjera. Rad se mjeri u kubičnim metrima stvarno iskopanog humusa, mjereno u sraslom stanju, a jedinična cijena uključuje  iskop humusa, prebacivanje u odlagalište s razastiranjem i planiranjem. Iskop s prebacivanjem (guranjem ili utovarom i prijevozom), razastiranjem i planiranjem iskopanog humusa na privremenom ili stalnom odlagalištu. Izvedba, kontrola kakvoće i obračun prema OTU 2-01.</t>
  </si>
  <si>
    <t>Prijevoz na stalno odlagalište iskopanog i utovarenog materijala kategorije "A", na mjesto oporabe ili zbrinjavanja.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</si>
  <si>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Ugradnja tipskih betonskih kanalica dimenzija 40/12/50 cm, u sloj podložnog betona klase C 16/20 debljine 15 cm.  Obračun je po metru dužnom ugrađenih kanalica. U cijeni je uključena izrada, planiranje i zbijanje podloge, nabava podložnog materijala i kanalica, svi prijevozi i prijenosi, privremeno skladištenje, razvoz i postavljanje predgotovljenih elemenata, obrada sljubnica, postavljanje i demontaža potrebne oplate, rad na ugradnji i njezi betona i sav rad, oprema i materijal potreban za potpuno dovršenje stavke. Izvedba, kontrola kakvoće i obračun prema OTU 3-04.9.</t>
  </si>
  <si>
    <t xml:space="preserve">Izrada projekta privremene regulacije prometa - 3 primjerka. Projekt treba izraditi u skladu s zakonskim odredbama.  </t>
  </si>
  <si>
    <t>Rušenje i uklanjanje postojeće pješačke staze debljine 20-25 cm.  Ovaj rad obuhvaća rušenje i uklanjanje postojeće pješačke staze te utovar i prijevoz na odlagalište. Obračun je po m2 porušene i ukonjene pješačke staze. Izvedba, kontrola kakvoće i obračun prema OTU 1-03.2.</t>
  </si>
  <si>
    <t>Lociranje komunalnih instalacija i priključaka (m1) postojećih instalacija.  Rad obuhvaća lociranje komunalnih instalacija i priključaka, koji su sastavni dio buduće prometnice ili koji tijekom gradnje prometnice mogu biti ugroženi. Jedinična cijena obuhvaća sav rad, opremu i materijal potreban za potpuno dovršenje stavke uključujući i eventualne izlaske ovlaštenog predstavnika vlasnika vodova. Izvedba, kontrola kakvoće i obračun prema OTU 1-03.5.</t>
  </si>
  <si>
    <t>1.1.1</t>
  </si>
  <si>
    <t>1.1.2</t>
  </si>
  <si>
    <t>1.1.3</t>
  </si>
  <si>
    <t>1.1.4</t>
  </si>
  <si>
    <t>1.1.5</t>
  </si>
  <si>
    <t>1.1.6</t>
  </si>
  <si>
    <t>1.1.7</t>
  </si>
  <si>
    <t>1.1.8</t>
  </si>
  <si>
    <t>1.1.9</t>
  </si>
  <si>
    <t>1.1.10</t>
  </si>
  <si>
    <t>1.1.11</t>
  </si>
  <si>
    <t>1.1.12</t>
  </si>
  <si>
    <t>1.1.13</t>
  </si>
  <si>
    <t>1.1.14</t>
  </si>
  <si>
    <t>1.2.1</t>
  </si>
  <si>
    <t>1.2.2</t>
  </si>
  <si>
    <t>1.3</t>
  </si>
  <si>
    <t>1.3.1</t>
  </si>
  <si>
    <t>1.3.2</t>
  </si>
  <si>
    <t>1.3.3</t>
  </si>
  <si>
    <t>1.4</t>
  </si>
  <si>
    <t>1.4.1</t>
  </si>
  <si>
    <t>1.4.2</t>
  </si>
  <si>
    <t>1.4.3</t>
  </si>
  <si>
    <t>1.5</t>
  </si>
  <si>
    <t>1.5.1</t>
  </si>
  <si>
    <t>1.5.2</t>
  </si>
  <si>
    <t>1.5.3</t>
  </si>
  <si>
    <t>1.5.4</t>
  </si>
  <si>
    <t>1.6</t>
  </si>
  <si>
    <t>1.6.1</t>
  </si>
  <si>
    <t>1.7</t>
  </si>
  <si>
    <t>1.7.1</t>
  </si>
  <si>
    <t>1.8</t>
  </si>
  <si>
    <t>1.8.1</t>
  </si>
  <si>
    <t>1.8.2</t>
  </si>
  <si>
    <t>1.8.3</t>
  </si>
  <si>
    <t>1.8.4</t>
  </si>
  <si>
    <t>1.8.5</t>
  </si>
  <si>
    <t>1.9</t>
  </si>
  <si>
    <t>1.9.1</t>
  </si>
  <si>
    <t>Vađenje, demontiranje i izmještanje prometnih znakova i reklamnih ploča.  Ovaj rad obuhvaća vađenje i pažljivo demontiranje prometnih znakova i reklamnih ploča radi ponovne montaže, utovar i prijevoz na privremeno odlagalište, utovar i prijevoz do mjesta ugradnje, iskop za temelje, betoniranje temelja i ponovnu montažu istih. Obračun je po komadu demontiranih i ponovno montiranih znakova i ploča.  Izvedba, kontrola kakvoće i obračun prema OTU 1-03.2.</t>
  </si>
  <si>
    <t>1.2.3</t>
  </si>
  <si>
    <t>1.2.4</t>
  </si>
  <si>
    <t>1.2.5</t>
  </si>
  <si>
    <t>1.2.6</t>
  </si>
  <si>
    <t>1.2.7</t>
  </si>
  <si>
    <t>1.2.8</t>
  </si>
  <si>
    <t>1.2.9</t>
  </si>
  <si>
    <t>1.2.10</t>
  </si>
  <si>
    <t>Geodetski radovi-trasa. Stavka obuhvaća iskolčenje trase i priključaka,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kilometru trase i priključaka u skladu s projektom. Izvedba, kontrola kakvoće i obračun prema OTU 1-02.</t>
  </si>
  <si>
    <t>km</t>
  </si>
  <si>
    <t>Rušenje i uklanjanje postojećih betonskih pasica širine 30 cm. Ovaj rad obuhvaća rušenje i uklanjanje postojećih betonskih pasica te utovar i prijevoz materijala na odlagalište. Obračun je po m1 porušenih i uklonjenih betonskih pasica.  Izvedba, kontrola kakvoće i obračun prema OTU 1-03.2.</t>
  </si>
  <si>
    <t>VERTIKALNA SIGNALIZACIJA</t>
  </si>
  <si>
    <t>HORIZONTALNA SIGNALIZACIJA</t>
  </si>
  <si>
    <t>1.1.15</t>
  </si>
  <si>
    <t>1.5.5</t>
  </si>
  <si>
    <t>1.6.2</t>
  </si>
  <si>
    <t>1.6.3</t>
  </si>
  <si>
    <t>Rušenje i uklanjanje postojećih betonskih opločnika.  Ovaj rad obuhvaća rušenje i uklanjanje postojećih betonskih opločnika te utovar i prijevoz na odlagalište. Obračun je po m2 porušenih i ukonjenih betonskih opločnika.  Izvedba, kontrola kakvoće i obračun prema OTU 1-03.2.</t>
  </si>
  <si>
    <t>Rušenje i uklanjanje postojećih rubnjaka s utovarom i prijevozom na mjesto oporabe ili zbrinjavanja.  Obračun je po m1 porušenih i ukonjenih rubnjaka. Izvedba, kontrola kakvoće i obračun prema OTU 1-03.2.</t>
  </si>
  <si>
    <t>ODVODNJA</t>
  </si>
  <si>
    <t>Strojni iskop rova za kanalizaciju sa razupiranjem, u materijalu kategorije "B", dubine do 2 m. Prema nacrtima iz projekta, projektirane širine sa razupiranjem. Rad se mjeri u kubičnim metrima stvarno iskopanog rova u sraslom tlu, a u cijenu je uključen iskop i svi pomoćni radovi (razupiranje, oplate, crpljenja vode, vertikalni prijenosi, privremeno odlaganje i sl.), poravnanje dna, eventualno potrebna mjestimična sanacija dna iskopa, zatrpavanje rova nakon ugradnje kanalizacije sa nabijanjem slojeva, odlaganje, razastiranje i utovar u prijevozno sredstvo viška materijala s uređenjem i čišćenjem terena u pojasu rova. Izvedba, kontrola kakvoće i obračun prema OTU 2-05 i 3-04.1.</t>
  </si>
  <si>
    <t>Izrada podložnog sloja od betona klase C 12/15 u jednom sloju. Betoniranje podloge za polaganje kanalizacije  betonom klase C 12/15 u sloju debljine 5-15 cm, s nagibima i dimenzijama prema projektu. Obračun je po m3 ugrađenog betona po projektnim mjerama, a u cijeni je uključena nabava betona, svi prijevozi i prijenosi, eventualno potrebne oplate i skele, rad na ugradnji i njezi betona, te sav drugi potreban rad, oprema i materijal za potpuno dovršenje stavke. Izvedba, kontrola kakvoće i obračun prema OTU 3-04.2 i  3-04.2.2., 7-01. i 7-01. 4.</t>
  </si>
  <si>
    <t>Betoniranje obloge kanalizacijske cijevi slojem betona klase C 16/20, debljine 10 cm. Betoniranje obloge kanalizacijske cijevi nakon ispitivanja vodonepropusnosti i preuzimanja ugrađenih cijevi prema detaljima iz projekta. Obračunava se po m3 ugrađenog betona po mjerama iz projekta uz odbitak volumena cijevi, a u cijeni je uključena nabava, prijevoz i ugradnja te njega betona, izrada i montaža oplate te sav ostali rad, oprema i materijal potreban za potpuno dovršenje stavke. Izvedba, kontrola kakvoće i obračun prema OTU 3-04.6.</t>
  </si>
  <si>
    <t>Izrada modularnih slivnika s ljevano-željeznom kišnom rešetkom dimenzija 400x400 mm, nosivosti 400 kN od PEHD-a, dubine 1,25 m, DN 500 mm. Izrada modularnog slivnika na uredno izvedenu podlogu, u svemu prema projektu.  Obračun je po komadu izvedenog slivnika, a u cijeni je uključena nabava, prijevoz i ugradnja svih sastavnih dijelova prema uputi proizvođača, izrada betonske podloge,  postavljanje okvira i kišne rešetke kao i sav ostali rad, oprema i materijal potreban za potpuno dovršenje stavke. Izvedba, kontrola kakvoće i obračun prema OTU 3-04.5.</t>
  </si>
  <si>
    <t>Postavljanje prometnog znaka B02 s retroreflektirajućom folijom klase II, debljine lima 2 mm, Ø 60 cm. Prometni znakovi postavljaju se prema projektu prometne opreme i signalizacije, a u skladu s važećim Pravilnikom o prometnim znakovima, opremi i signalizaciji na cestama i važećim hrvatskim normama koje reguliraju to područje (HRN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</si>
  <si>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Betoniranje podložnog sloja betonom klase C 16/20. Betoniranje podložnog sloja betonom debljine prema dimenzijama iz projekta na zbijenu, ispitanu i preuzetu podlogu od strane nadzornog inženjera. Obračun je po m3 ugrađenog sloja betona dimenzija prema projektu, a u cijeni je uključena nabava betona, svi prijevozi i prijenosi, eventualno potrebne oplate i skele, rad na ugradnji i njezi betona, eventualno crpljenje, te sav drugi potrebni rad, oprema i materijal. Izvedba, kontrola kakvoće i obračun prema OTU  4-01., 7-01. i 7-01.4.</t>
  </si>
  <si>
    <t>KRAJOBRAZNO UREĐENJE</t>
  </si>
  <si>
    <t xml:space="preserve">Izrada zatravljenih površina.  Jedinična cijena sadrži startno organsko gnojivo produljenog djelovanja, popravljač tla, malč, ljepilo, dodatne tvari ovisno o stanišnim uvjetima,  pripremu površine za sadnju te sve ostale troškove vezane za zatravljivanje površina. Obračun je po m2 zatravljene površine. </t>
  </si>
  <si>
    <t xml:space="preserve">Nabava, prijevoz i ugradnja plodnog tla debljine 25 cm. Nabava i prijevoz plodnog tla i izvedba sloja za sijanje trave i sadnju. Plodno tlo mora imati atest o kvaliteti. Zemlju nanositi u slojevima i nabijati tako da sloj plodne zemlje u nabijenom stanju bude tražene debljine.  Obračun je po m3 ugrađenog plodnog tla. </t>
  </si>
  <si>
    <t xml:space="preserve">Planiranje površina zemlje. Planiranje površine zemlje na mjestima sadnje, a nakon završetka sadnje. Tijekom sadnje uništit će se površina nasutog plodnog tla, pa ju nakon završenih svih radova na sadnji treba planirati, tako da površina zemlje bude ravna bez primjetnih uleknuća i izbočenja. Obračun je po m2 planirane površine zemlje. </t>
  </si>
  <si>
    <t xml:space="preserve">Travna smjesa s utroškom 50 g/m2 sjemena. Nabava travne smjese i dodatnih tvari prema specifikaciji (koja je sastavni dio dokumentacije za nadmetanje) i projektu krajobraznog uređenja. mješanje, transport, postupak nanošenja, uz račun 50 g/m² sjemena. Mješavini različitih vrsta sjemena i vode dodaje se startno organsko gnojivo produljenog djelovanja, popravljač tla, ljepilo, malč i /ili dodatne tvari ovisno o stanišnim uvjetima. Jedinična cijena sadrži nabavu i prijevoz travne smjese do mjesta sadnje. Obračun je po m2 zatravljene površine. </t>
  </si>
  <si>
    <t>1.1.16</t>
  </si>
  <si>
    <t>1.1.17</t>
  </si>
  <si>
    <t>1.4.4</t>
  </si>
  <si>
    <t>1.4.5</t>
  </si>
  <si>
    <t>1.4.6</t>
  </si>
  <si>
    <t>1.4.7</t>
  </si>
  <si>
    <t>1.4.8</t>
  </si>
  <si>
    <t>1.5.6</t>
  </si>
  <si>
    <t>1.5.7</t>
  </si>
  <si>
    <t>1.5.8</t>
  </si>
  <si>
    <t>1.5.9</t>
  </si>
  <si>
    <t>1.9.2</t>
  </si>
  <si>
    <t>1.9.3</t>
  </si>
  <si>
    <t>1.10</t>
  </si>
  <si>
    <t>1.10.1</t>
  </si>
  <si>
    <t>1.10.2</t>
  </si>
  <si>
    <t>1.10.3</t>
  </si>
  <si>
    <t>1.10.4</t>
  </si>
  <si>
    <t>Rušenje i uklanjanje postojećih rigola s utovarom i prijevozom na mjesto oporabe ili zbrinjavanja.  Obračun je po m1 porušenih i ukonjenih rigola. Izvedba, kontrola kakvoće i obračun prema OTU 1-03.2.</t>
  </si>
  <si>
    <t>Rušenje i uklanjanje nearmirane betonske površine kolnih ulaza debljine 15-20 cm. Rad obuhvaća rušenje, utovar u vozilo te odvoz na odlagalište koju pronalazi (osigurava) izvoditelj. Stavka uključuje troškove odlaganja i zbrinjavanja materijala. Pri iskopu voditi računa o postojećoj infrastrukturi da ne dođe do oštećenja ili uništenja iste i po potrebi iskope obavljati ručno. Izvođač nema pravo na razliku u cijeni radova nastalu zbog neprimjerenog načina iskopa. Obračun je po m2 uklonjenog betonskog sloja. Izvedba, kontrola kakvoće i obračun prema OTU 1-03.2.</t>
  </si>
  <si>
    <t>Rušenje betonskih elemenata (temelji samci, temeljni zidovi i sl.). Ovaj rad obuhvaća rušenje, utovar i prijevoz materijala na odlagalište. Obračun je po m3 izvršenog iskopa. Izvedba, kontrola kakvoće i obračun prema OTU 1-03.2.</t>
  </si>
  <si>
    <t xml:space="preserve">Izdizanje okana komunalnih ili drugih instalacija s ugradnjom novih poklopaca nosivosti 400 KN.  Jedinična cijena obuhvaća vađenje poklopca i okvira poklopca, utovar i prijevoz na odlagalište, dobetoniranje stjenki okna na novu visinu, ugradnju novih poklopaca s novim okvirom, prethodno čišćenje postojećih okana te sav ostali rad, opremu i materijal potreban za potpuno dovršenje stavke. Obračun je po komadu izdignutog okna. </t>
  </si>
  <si>
    <t xml:space="preserve">Izdizanje hidranta i zatvarača.  Jedinična cijena obuhvaća uklanjanje glave hidranta i zatvarača, podizanje hidranta i zatvarača na novu visinu, ponovno postavljanje glave hidranta i zatvarača te sav ostali rad, opremu i materijal potreban za potpuno dovršenje stavke. Obračun je po komadu izdignutog hidranta i zatvarača. </t>
  </si>
  <si>
    <t xml:space="preserve">Plombiranje postojećih slivnika koji ostaju izvan funkcije  koji postaju "revizije". Ovi slivnici gube funkciju prihvata kolničkih voda ali se na njih spajaju novi slivnici te se u njima omogućava revizija (čišćenje i održavanje spojeva). Stavka uključuje skidanje rešetke i AB prstena te nabavu, prijevoz i ugradnju okruglog poklopca nosivosti D400, promjera 425 mm koji se ugrađuje u prefabricirani AB prsten kružnog oblika. Poklopac u kompleletu sadrži i teleskopsku cijev koja se nabija u postojeći slivnik.  Obračun je po komadu izvedene sanacije. </t>
  </si>
  <si>
    <t>Demontaža postojećeg prometnog znaka sa stupovima i temeljima, s utovarom i prijevozom na mjesto oporabe ili zbrinjavanja, te zatrpavanjem rupe i uređenjem okoliša nakon rušenja.  Obračun po komadu demontiranog znaka. Izvedba, kontrola kakvoće i obračun prema OTU 1-03.2.</t>
  </si>
  <si>
    <t>Izrada bankina od zrnatog kamenog materijala širine 50 cm, debljine 35 cm. Bankina se izvodi na uredno izvedenoj i preuzetoj podlozi, veličine zrna 0-31,5 mm, širine i debljine u zbijenom stanju prema projektu, a ovisno o debljini kolničke konstrukcije. U cijenu je uključena nabava i prijevoz potrebnog materijala, razastiranje, grubo i fino planiranje, te zbijanje do tražene zbijenosti, debljine sloja i nagiba prema projektu i svi potrebni strojevi za dovršenje stavke. Obračun je u m1 izrađene bankine debljine i širine određene projektom. Izvedba, kontrola kakvoće i obračun prema OTU 2-16. i 2-16.1.</t>
  </si>
  <si>
    <t>Rušenje i uklanjanje postojeće kolničke konstrukcije debljine 15-20 cm, s utovarom i prijevozom na mjesto oporabe ili zbrinjavanja.  Obračun je po m2 porušene i ukonjene kolničke konstrukcije. Izvedba, kontrola kakvoće i obračun prema OTU 1-03.2.</t>
  </si>
  <si>
    <t>Zapunjavanje reški bitumenskom smjesom. Zapunjavanje reški između zaštite hidroizolacije i betonskih rubnjaka, dilatacijskih naprava i slivnika treba ispuniti prema projektu OTU i uputama proizvođača. U cijenu su uključeni nabava i prijevoz gradiva, te zapunjavanje reški naknadno nakon izvedenog asfalta prethodnim postavljanjem bitumenskih brtvi. Obračun je po m1 ispunjenih reški. Izvedba, kontrola kakvoće i obračun prema OTU 7-01.9.1.3.</t>
  </si>
  <si>
    <t>NOGOSTUPI</t>
  </si>
  <si>
    <t xml:space="preserve">Strojni iskop rovova  u materijalu "B" kategorije , širine rova od 0,4 do 0,6 m, dubine rova od 0,6 do 0,9 m.  Jedinična cijena obuhvaća iskop i sve pomoćne radove (oplate, crpljenja vode, vertikalne prijenose, privremeno odlaganje i sl.), čišćenje i planiranje dna rova, utovar viška materijala u prijevozno sredstvo. Obračun je m3 po stvarno iskopanog rova u sraslom tlu. </t>
  </si>
  <si>
    <t xml:space="preserve">Zaštitne plastične cijevi PVC, DN 50 mm. Zaštitne plastične cijevi  polažu se u prethodno iskopani rov pri prolazu kabela ispod ceste, odvodnih kanala ili križanju sa drugim instalacijama. Jedinična cijena obuhvaća nabavu, prijevoz i polaganje cijevi te sav ostali rad, opremu i materijal potreban za potpuno dovršenje stavke. Obračun je po m1 položene cijevi.  </t>
  </si>
  <si>
    <t xml:space="preserve">Postavljanje tipskih betonskih elemenata (uključivo s podlogom), na betonsku podlogu prema detalju iz projekta, dimenzija 20x20x6 cm, na podlogu od pijeska debljine 3 cm.  Jedinična cijena obuhvaća nabavu, prijevoz i polaganje betonskih elemenata te sav ostali rad, opremu i materijal potreban za potpuno dovršenje stavke. Obračun je po m2 popločane površine. </t>
  </si>
  <si>
    <t>Izrada kosih pješačkih rampi čepaste strukture širine 0.8 m, dužine 2.8 m i nagiba do 10 %, od betonskih elemenata dimenzija prema projektu, te izrada podloge od betona klase C16/20, debljine 20 cm. Rampe omogućuju savladavanja arhitektonskih barijera invalidnim osobama smanjene pokretljivosti tako da se s nogostupa nesmetano mogu kretati preko pješačkih prijelaza (zebre za pješake). Jedinična cijena obuhvaća sav rad, opremu i materijal potreban za potpuno dovršenje stavke, kao i čišćenje nakon završenih građevinskih radova. Obračun po komadu izvedene rampe. Oblik i dimenzije sukladno odredbama Pravilnika o osiguranju pristupačnosti građevina osobama s invaliditetom i smanjene pokretljivosti (NN 151/05).</t>
  </si>
  <si>
    <t xml:space="preserve">Čišćenje slivnika i vađenje nanosa (prosječno 0,05 m3/m) s utovarom i prijevozom na mjesto oporabe ili zbrinjavanja, te ispiranje ispusta vodom pod pritiskom.  Obračun je po kom očišćenog slivnika. </t>
  </si>
  <si>
    <t>Poprečni cijevni priključci za spoj slivnika na kanalizaciju od  korugirane PEHD SN 8, DN 250 mm. Poprečni cijevni priključci postavljaju se u nagibu kako je određeno projektom. Obračunavaju se po m1 izvedenog spoja, uključivo iskop rova, nabavu, prijevoz i ugradnju cijevi na podlogu, zatrpavanje cijevi, odvoz viška materijala na udaljenost do 10 km na odlagalište definirano od strane HC-a te sav ostali pomoćni materijal potreban za potpuno dovršenje stavke. U cijenu je uključeno ispitivanje vodonepropusnosti. Izvedba, kontrola kakvoće i obračun prema OTU 3-04.5.</t>
  </si>
  <si>
    <t>Zatrpavanje rova kanalizacije (uključena nabava materijala) pjeskovitim materijalom. Zatrpavanje kanalizacije nakon ispitivanja vodonepropusnosti i preuzimanja ugrađenih cijevi prvim slojem do visine 30 cm iznad cijevi pogodnim materijalom s najvećim zrnom do 8 mm s pažljivim zbijanjem do tražene zbijenosti. Obračunava se po m3  ugrađenog materijala po mjerama iz projekta uz odbitak volumena cijevi, a u cijeni je uključena nabava i doprema pogodnog materijala te oprezno zbijanje, ručno ili laganim sredstvima za sabijanje tla, kako ne bi došlo do oštećenja kanalizacijske cijevi, kao i svi prijevozi, oprema, rad na izradi ispune rova i sve ostalo što je potrebno za potpuno dovršenje rada.  Izvedba, kontrola kakvoće i obračun prema OTU 3-04.6.</t>
  </si>
  <si>
    <t>Zatrpavanje rova izvedenog slivnika ili reviziskog okna. Zatrpavanje izvedenog slivnika ili reviziskog okna materijalom za izradu tampona, pažljivo nabijanje u slojevima do potrebne zbijenosti na nivou planuma posteljice. Obračunava se po m3 ugrađenog materijala. U cijenu je uključena nabava i prijevoz materijala te oprezno zbijanje, ručno ili laganim sredstvima za sabijanje tla, kao i svi prijevozi, oprema, rad na izradi ispune i sve ostalo što je potrebno za potpuno dovršenje rada. Izvedba, kontrola kakvoće i obračun prema OTU 3-04.6</t>
  </si>
  <si>
    <t>OPREMA CESTE I REGULACIJA PROMETA</t>
  </si>
  <si>
    <t>Postavljanje prometnog znaka A33 s retroreflektirajućom folijom klase II, debljine lima 3 mm, 90x90 cm. Prometni znakovi postavljaju se prema projektu prometne opreme i signalizacije, a u skladu s važećim Pravilnikom o prometnim znakovima, opremi i signalizaciji na cestama i važećim hrvatskim normama koje reguliraju to područje (HRN EN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</si>
  <si>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Postavljanje prometnog znaka C02 s retroreflektirajućom folijom klase II, debljine lima 3 mm, 75x75 cm. Prometni znakovi postavljaju se prema projektu prometne opreme i signalizacije, a u skladu s važećim Pravilnikom o prometnim znakovima, opremi i signalizaciji na cestama i važećim hrvatskim normama koje reguliraju to područje (HRN EN 12899-1).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</si>
  <si>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Izrada rubne crte bijele boje pune, s retroreflektivnim zrncima klase II, širine 15 cm.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</si>
  <si>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rubne crte bijele boje isprekidane, punog/praznog polja 1/1 m, s retroreflektivnim zrncima klase II, širine 15 cm.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</si>
  <si>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pješačkog prijelaza (H18) bijele boje s retroreflektivnim zrncima klase II, širine 3,0 m, širine trake, puno/prazno polje 0,5/0,5 m  .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m2 izvedenih oznaka. Izvedba, kontrola kakvoće i obračun prema OTU 9-02 i 9-02.2.</t>
  </si>
  <si>
    <t>GRAD  VRGORAC, Tina Ujevića 8, 21276 Vrgorac</t>
  </si>
  <si>
    <t>Izgradnja nogostupa uz Šetalište Mate Raosa D62 u Vrgorcu</t>
  </si>
  <si>
    <t>1</t>
  </si>
  <si>
    <t>1.6.4</t>
  </si>
  <si>
    <t>Monolitna izrada rigola od betona širine 50 cm. Monolitna izrada rigola od betona klase C 40/45 na predviđenu podlogu prema detaljima iz projekta.  Obračun je po m1 izvedenog rigola, a u cijeni je uključena nabava betona, umetaka, mase za zalijevanje i ostalih potrebnih materijala, svi prijevozi i prijenosi, privremeno skladištenje, planiranje i zbijanje podloge, postavljanje i demontaža potrebne oplate, rad na ugradnji i njezi betona, izrada i obrada razdjelnica kao i svi pomoćnim radovi, oprema i materijali za potpuno dovršenje betonskog rigola. Izvedba, kontrola kakvoće i obračun prema OTU 3-04.8.1.</t>
  </si>
  <si>
    <t>DOGRADNJA NOGOSTUPA UZ D62  -  FAZA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</si>
</sst>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k_n"/>
    <numFmt numFmtId="165" formatCode="#,##0.00\ [$€-1]"/>
    <numFmt numFmtId="166" formatCode="#,##0.00\ &quot;kn&quot;"/>
    <numFmt numFmtId="167" formatCode="_-* #,##0\ _$_-;\-* #,##0\ _$_-;_-* &quot;-&quot;\ _$_-;_-@_-"/>
    <numFmt numFmtId="168" formatCode="_-* #,##0.00\ _$_-;\-* #,##0.00\ _$_-;_-* &quot;-&quot;??\ _$_-;_-@_-"/>
    <numFmt numFmtId="169" formatCode="@\ &quot;*&quot;"/>
  </numFmts>
  <fonts count="19" x14ac:knownFonts="1">
    <font>
      <sz val="11"/>
      <color theme="1"/>
      <name val="Calibri"/>
      <family val="2"/>
      <charset val="238"/>
      <scheme val="minor"/>
    </font>
    <font>
      <b/>
      <sz val="10"/>
      <name val="Arial"/>
      <family val="2"/>
      <charset val="238"/>
    </font>
    <font>
      <b/>
      <sz val="11"/>
      <name val="Arial"/>
      <family val="2"/>
      <charset val="238"/>
    </font>
    <font>
      <b/>
      <sz val="10"/>
      <name val="Calibri"/>
      <family val="2"/>
      <charset val="238"/>
    </font>
    <font>
      <sz val="10"/>
      <name val="Arial"/>
      <family val="2"/>
      <charset val="238"/>
    </font>
    <font>
      <b/>
      <sz val="14"/>
      <name val="Calibri"/>
      <family val="2"/>
      <charset val="238"/>
      <scheme val="minor"/>
    </font>
    <font>
      <b/>
      <i/>
      <sz val="14"/>
      <name val="Calibri"/>
      <family val="2"/>
      <charset val="238"/>
      <scheme val="minor"/>
    </font>
    <font>
      <b/>
      <sz val="14"/>
      <color indexed="9"/>
      <name val="Calibri"/>
      <family val="2"/>
      <charset val="238"/>
      <scheme val="minor"/>
    </font>
    <font>
      <b/>
      <sz val="10"/>
      <name val="Calibri"/>
      <family val="2"/>
      <charset val="238"/>
      <scheme val="minor"/>
    </font>
    <font>
      <sz val="9"/>
      <name val="Calibri"/>
      <family val="2"/>
      <charset val="238"/>
      <scheme val="minor"/>
    </font>
    <font>
      <b/>
      <sz val="10"/>
      <name val="Arial"/>
      <family val="2"/>
    </font>
    <font>
      <sz val="10"/>
      <name val="Arial"/>
      <family val="2"/>
      <charset val="238"/>
    </font>
    <font>
      <sz val="10"/>
      <color indexed="8"/>
      <name val="Arial"/>
      <family val="2"/>
      <charset val="238"/>
    </font>
    <font>
      <b/>
      <u/>
      <sz val="10"/>
      <name val="Arial"/>
      <family val="2"/>
    </font>
    <font>
      <sz val="11"/>
      <color theme="1"/>
      <name val="Calibri"/>
      <family val="2"/>
      <charset val="238"/>
      <scheme val="minor"/>
    </font>
    <font>
      <b/>
      <sz val="12"/>
      <name val="Calibri"/>
      <family val="2"/>
      <charset val="238"/>
      <scheme val="minor"/>
    </font>
    <font>
      <b/>
      <sz val="9"/>
      <name val="Arial"/>
      <family val="2"/>
      <charset val="238"/>
    </font>
    <font>
      <sz val="10"/>
      <name val="Arial"/>
      <family val="2"/>
      <charset val="238"/>
    </font>
    <font>
      <sz val="10"/>
      <name val="Arial"/>
      <charset val="238"/>
    </font>
  </fonts>
  <fills count="13">
    <fill>
      <patternFill patternType="none"/>
    </fill>
    <fill>
      <patternFill patternType="gray125"/>
    </fill>
    <fill>
      <patternFill patternType="solid">
        <fgColor rgb="FFC2FFC2"/>
        <bgColor indexed="64"/>
      </patternFill>
    </fill>
    <fill>
      <patternFill patternType="solid">
        <fgColor indexed="44"/>
        <bgColor indexed="64"/>
      </patternFill>
    </fill>
    <fill>
      <patternFill patternType="solid">
        <fgColor indexed="51"/>
        <bgColor indexed="64"/>
      </patternFill>
    </fill>
    <fill>
      <patternFill patternType="solid">
        <fgColor indexed="26"/>
        <bgColor indexed="64"/>
      </patternFill>
    </fill>
    <fill>
      <patternFill patternType="solid">
        <fgColor indexed="1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6" tint="0.59999389629810485"/>
        <bgColor indexed="64"/>
      </patternFill>
    </fill>
    <fill>
      <patternFill patternType="gray0625"/>
    </fill>
    <fill>
      <patternFill patternType="solid">
        <fgColor indexed="27"/>
        <bgColor indexed="41"/>
      </patternFill>
    </fill>
    <fill>
      <patternFill patternType="solid">
        <fgColor rgb="FFFFC2C2"/>
        <bgColor indexed="64"/>
      </patternFill>
    </fill>
  </fills>
  <borders count="13">
    <border>
      <left/>
      <right/>
      <top/>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right/>
      <top style="hair">
        <color indexed="8"/>
      </top>
      <bottom style="hair">
        <color indexed="8"/>
      </bottom>
      <diagonal/>
    </border>
    <border>
      <left/>
      <right/>
      <top style="hair">
        <color indexed="8"/>
      </top>
      <bottom style="hair">
        <color indexed="8"/>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5">
    <xf numFmtId="0" fontId="0" fillId="0" borderId="0"/>
    <xf numFmtId="0" fontId="4" fillId="3" borderId="0" applyNumberFormat="0" applyFont="0" applyBorder="0" applyAlignment="0" applyProtection="0">
      <protection locked="0"/>
    </xf>
    <xf numFmtId="0" fontId="11" fillId="0" borderId="0"/>
    <xf numFmtId="168" fontId="4" fillId="0" borderId="0" applyFont="0" applyFill="0" applyBorder="0" applyAlignment="0" applyProtection="0"/>
    <xf numFmtId="169" fontId="13" fillId="10" borderId="4">
      <alignment horizontal="lef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11" fillId="0" borderId="0"/>
    <xf numFmtId="0" fontId="11" fillId="0" borderId="0"/>
    <xf numFmtId="0" fontId="4" fillId="0" borderId="0"/>
    <xf numFmtId="0" fontId="12" fillId="0" borderId="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1" fillId="11" borderId="5">
      <alignment vertical="center"/>
    </xf>
    <xf numFmtId="169" fontId="13" fillId="10" borderId="6">
      <alignment horizontal="left" vertical="center"/>
    </xf>
    <xf numFmtId="0" fontId="4" fillId="0" borderId="0"/>
    <xf numFmtId="0" fontId="4" fillId="0" borderId="0"/>
    <xf numFmtId="0" fontId="4" fillId="0" borderId="0"/>
    <xf numFmtId="0" fontId="4" fillId="0" borderId="0"/>
    <xf numFmtId="167" fontId="1" fillId="11" borderId="7">
      <alignment vertical="center"/>
    </xf>
    <xf numFmtId="167" fontId="1" fillId="11" borderId="8">
      <alignment vertical="center"/>
    </xf>
    <xf numFmtId="169" fontId="13" fillId="10" borderId="9">
      <alignment horizontal="left" vertical="center"/>
    </xf>
    <xf numFmtId="0" fontId="14"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49">
    <xf numFmtId="0" fontId="0" fillId="0" borderId="0" xfId="0"/>
    <xf numFmtId="0" fontId="1" fillId="0" borderId="0" xfId="0" applyNumberFormat="1" applyFont="1" applyBorder="1" applyAlignment="1" applyProtection="1">
      <alignment vertical="top" wrapText="1"/>
    </xf>
    <xf numFmtId="0" fontId="2" fillId="0" borderId="0" xfId="0" applyNumberFormat="1" applyFont="1" applyBorder="1" applyAlignment="1" applyProtection="1">
      <alignment vertical="top"/>
    </xf>
    <xf numFmtId="0" fontId="2" fillId="0" borderId="0" xfId="0" applyNumberFormat="1" applyFont="1" applyBorder="1" applyAlignment="1" applyProtection="1">
      <alignment vertical="top" wrapText="1"/>
    </xf>
    <xf numFmtId="166" fontId="6" fillId="5" borderId="1" xfId="1" applyNumberFormat="1" applyFont="1" applyFill="1" applyBorder="1" applyAlignment="1" applyProtection="1">
      <alignment horizontal="right"/>
    </xf>
    <xf numFmtId="166" fontId="6" fillId="5" borderId="2" xfId="1" applyNumberFormat="1" applyFont="1" applyFill="1" applyBorder="1" applyAlignment="1" applyProtection="1">
      <alignment horizontal="right"/>
    </xf>
    <xf numFmtId="166" fontId="6" fillId="5" borderId="3" xfId="1" applyNumberFormat="1" applyFont="1" applyFill="1" applyBorder="1" applyAlignment="1" applyProtection="1">
      <alignment horizontal="right"/>
    </xf>
    <xf numFmtId="49" fontId="10" fillId="8" borderId="0" xfId="0" applyNumberFormat="1" applyFont="1" applyFill="1" applyBorder="1" applyAlignment="1" applyProtection="1">
      <alignment horizontal="center" vertical="center" wrapText="1"/>
    </xf>
    <xf numFmtId="2" fontId="10" fillId="8" borderId="0" xfId="0" applyNumberFormat="1" applyFont="1" applyFill="1" applyBorder="1" applyAlignment="1" applyProtection="1">
      <alignment horizontal="center" vertical="center" wrapText="1"/>
    </xf>
    <xf numFmtId="165" fontId="10" fillId="8" borderId="0" xfId="0" applyNumberFormat="1" applyFont="1" applyFill="1" applyBorder="1" applyAlignment="1" applyProtection="1">
      <alignment horizontal="center" vertical="center" wrapText="1"/>
    </xf>
    <xf numFmtId="49" fontId="3" fillId="9" borderId="0" xfId="0" applyNumberFormat="1" applyFont="1" applyFill="1" applyBorder="1" applyAlignment="1" applyProtection="1">
      <alignment vertical="top" wrapText="1"/>
    </xf>
    <xf numFmtId="0" fontId="3" fillId="9" borderId="0" xfId="0" applyNumberFormat="1" applyFont="1" applyFill="1" applyBorder="1" applyAlignment="1" applyProtection="1">
      <alignment vertical="top" wrapText="1"/>
    </xf>
    <xf numFmtId="49" fontId="3" fillId="9" borderId="0" xfId="0" applyNumberFormat="1" applyFont="1" applyFill="1" applyBorder="1" applyAlignment="1" applyProtection="1">
      <alignment wrapText="1"/>
    </xf>
    <xf numFmtId="0" fontId="3" fillId="9" borderId="0" xfId="0" applyNumberFormat="1" applyFont="1" applyFill="1" applyBorder="1" applyAlignment="1" applyProtection="1">
      <alignment wrapText="1"/>
    </xf>
    <xf numFmtId="4" fontId="3" fillId="9" borderId="0" xfId="0" applyNumberFormat="1" applyFont="1" applyFill="1" applyBorder="1" applyAlignment="1" applyProtection="1">
      <alignment wrapText="1"/>
    </xf>
    <xf numFmtId="164" fontId="3" fillId="9" borderId="0" xfId="0" applyNumberFormat="1" applyFont="1" applyFill="1" applyBorder="1" applyAlignment="1" applyProtection="1">
      <alignment wrapText="1"/>
    </xf>
    <xf numFmtId="0" fontId="15" fillId="12" borderId="0" xfId="0" applyNumberFormat="1" applyFont="1" applyFill="1" applyBorder="1" applyAlignment="1" applyProtection="1">
      <alignment vertical="top" wrapText="1"/>
    </xf>
    <xf numFmtId="49" fontId="15" fillId="12" borderId="0" xfId="0" applyNumberFormat="1" applyFont="1" applyFill="1" applyBorder="1" applyProtection="1"/>
    <xf numFmtId="0" fontId="15" fillId="12" borderId="0" xfId="0" applyNumberFormat="1" applyFont="1" applyFill="1" applyBorder="1" applyProtection="1"/>
    <xf numFmtId="4" fontId="15" fillId="12" borderId="0" xfId="0" applyNumberFormat="1" applyFont="1" applyFill="1" applyBorder="1" applyAlignment="1" applyProtection="1">
      <alignment horizontal="right"/>
    </xf>
    <xf numFmtId="164" fontId="15" fillId="12" borderId="0" xfId="0" applyNumberFormat="1" applyFont="1" applyFill="1" applyBorder="1" applyAlignment="1" applyProtection="1">
      <alignment horizontal="right" wrapText="1"/>
    </xf>
    <xf numFmtId="0" fontId="16" fillId="0" borderId="0" xfId="0" applyNumberFormat="1" applyFont="1" applyBorder="1" applyAlignment="1" applyProtection="1">
      <alignment vertical="top"/>
    </xf>
    <xf numFmtId="165" fontId="10" fillId="7" borderId="11" xfId="0" applyNumberFormat="1" applyFont="1" applyFill="1" applyBorder="1" applyAlignment="1" applyProtection="1">
      <alignment horizontal="center" vertical="center" wrapText="1"/>
    </xf>
    <xf numFmtId="4" fontId="10" fillId="7" borderId="10" xfId="0" applyNumberFormat="1" applyFont="1" applyFill="1" applyBorder="1" applyAlignment="1" applyProtection="1">
      <alignment horizontal="center" vertical="center" wrapText="1"/>
    </xf>
    <xf numFmtId="49" fontId="10" fillId="7" borderId="10" xfId="0" applyNumberFormat="1" applyFont="1" applyFill="1" applyBorder="1" applyAlignment="1" applyProtection="1">
      <alignment horizontal="center" vertical="center" wrapText="1"/>
    </xf>
    <xf numFmtId="0" fontId="10" fillId="7" borderId="10" xfId="0" applyNumberFormat="1" applyFont="1" applyFill="1" applyBorder="1" applyAlignment="1" applyProtection="1">
      <alignment horizontal="center" vertical="center" wrapText="1"/>
    </xf>
    <xf numFmtId="49" fontId="10" fillId="7" borderId="12" xfId="0" applyNumberFormat="1" applyFont="1" applyFill="1" applyBorder="1" applyAlignment="1" applyProtection="1">
      <alignment horizontal="center" vertical="center" wrapText="1"/>
    </xf>
    <xf numFmtId="49" fontId="15" fillId="12" borderId="0" xfId="49" applyNumberFormat="1" applyFont="1" applyFill="1" applyBorder="1" applyAlignment="1" applyProtection="1">
      <alignment vertical="top"/>
    </xf>
    <xf numFmtId="49" fontId="8" fillId="2" borderId="0" xfId="49" applyNumberFormat="1" applyFont="1" applyFill="1" applyBorder="1" applyAlignment="1" applyProtection="1">
      <alignment vertical="top"/>
    </xf>
    <xf numFmtId="49" fontId="9" fillId="0" borderId="0" xfId="49" applyNumberFormat="1" applyFont="1" applyFill="1" applyBorder="1" applyAlignment="1" applyProtection="1">
      <alignment vertical="top"/>
    </xf>
    <xf numFmtId="0" fontId="8" fillId="2" borderId="0" xfId="49" applyNumberFormat="1" applyFont="1" applyFill="1" applyBorder="1" applyAlignment="1" applyProtection="1">
      <alignment vertical="top" wrapText="1"/>
    </xf>
    <xf numFmtId="49" fontId="8" fillId="2" borderId="0" xfId="49" applyNumberFormat="1" applyFont="1" applyFill="1" applyBorder="1" applyProtection="1"/>
    <xf numFmtId="0" fontId="8" fillId="2" borderId="0" xfId="49" applyNumberFormat="1" applyFont="1" applyFill="1" applyBorder="1" applyProtection="1"/>
    <xf numFmtId="164" fontId="8" fillId="2" borderId="0" xfId="49" applyNumberFormat="1" applyFont="1" applyFill="1" applyBorder="1" applyAlignment="1" applyProtection="1">
      <alignment horizontal="right" wrapText="1"/>
    </xf>
    <xf numFmtId="0" fontId="9" fillId="0" borderId="0" xfId="49" applyNumberFormat="1" applyFont="1" applyFill="1" applyBorder="1" applyAlignment="1" applyProtection="1">
      <alignment vertical="top" wrapText="1"/>
    </xf>
    <xf numFmtId="49" fontId="9" fillId="0" borderId="0" xfId="49" applyNumberFormat="1" applyFont="1" applyFill="1" applyBorder="1" applyProtection="1"/>
    <xf numFmtId="164" fontId="9" fillId="0" borderId="0" xfId="49" applyNumberFormat="1" applyFont="1" applyFill="1" applyBorder="1" applyAlignment="1" applyProtection="1">
      <alignment horizontal="right" wrapText="1"/>
    </xf>
    <xf numFmtId="4" fontId="8" fillId="2" borderId="0" xfId="49" applyNumberFormat="1" applyFont="1" applyFill="1" applyBorder="1" applyAlignment="1" applyProtection="1">
      <alignment horizontal="right"/>
    </xf>
    <xf numFmtId="0" fontId="9" fillId="0" borderId="0" xfId="49" applyNumberFormat="1" applyFont="1" applyFill="1" applyBorder="1" applyProtection="1"/>
    <xf numFmtId="4" fontId="9" fillId="0" borderId="0" xfId="49" applyNumberFormat="1" applyFont="1" applyFill="1" applyBorder="1" applyAlignment="1" applyProtection="1">
      <alignment horizontal="right"/>
    </xf>
    <xf numFmtId="0" fontId="15" fillId="12" borderId="0" xfId="49" applyNumberFormat="1" applyFont="1" applyFill="1" applyBorder="1" applyAlignment="1" applyProtection="1">
      <alignment vertical="top" wrapText="1"/>
    </xf>
    <xf numFmtId="49" fontId="15" fillId="12" borderId="0" xfId="49" applyNumberFormat="1" applyFont="1" applyFill="1" applyBorder="1" applyProtection="1"/>
    <xf numFmtId="0" fontId="15" fillId="12" borderId="0" xfId="49" applyNumberFormat="1" applyFont="1" applyFill="1" applyBorder="1" applyProtection="1"/>
    <xf numFmtId="164" fontId="15" fillId="12" borderId="0" xfId="49" applyNumberFormat="1" applyFont="1" applyFill="1" applyBorder="1" applyAlignment="1" applyProtection="1">
      <alignment horizontal="right" wrapText="1"/>
    </xf>
    <xf numFmtId="4" fontId="15" fillId="12" borderId="0" xfId="49" applyNumberFormat="1" applyFont="1" applyFill="1" applyBorder="1" applyAlignment="1" applyProtection="1">
      <alignment horizontal="right"/>
    </xf>
    <xf numFmtId="0" fontId="16" fillId="0" borderId="0" xfId="0" applyNumberFormat="1" applyFont="1" applyBorder="1" applyAlignment="1" applyProtection="1">
      <alignment horizontal="left" vertical="top" wrapText="1"/>
    </xf>
    <xf numFmtId="0" fontId="5" fillId="4" borderId="0" xfId="1" applyFont="1" applyFill="1" applyBorder="1" applyAlignment="1" applyProtection="1">
      <alignment horizontal="right" vertical="center"/>
    </xf>
    <xf numFmtId="0" fontId="5" fillId="0" borderId="0" xfId="1" applyFont="1" applyFill="1" applyBorder="1" applyAlignment="1" applyProtection="1">
      <alignment horizontal="right"/>
    </xf>
    <xf numFmtId="0" fontId="7" fillId="6" borderId="0" xfId="1" applyFont="1" applyFill="1" applyBorder="1" applyAlignment="1" applyProtection="1">
      <alignment horizontal="right" vertical="center"/>
    </xf>
  </cellXfs>
  <cellStyles count="55">
    <cellStyle name="Comma 2" xfId="3" xr:uid="{00000000-0005-0000-0000-000000000000}"/>
    <cellStyle name="Naslov" xfId="4" xr:uid="{00000000-0005-0000-0000-000001000000}"/>
    <cellStyle name="Naslov 2" xfId="34" xr:uid="{00000000-0005-0000-0000-000002000000}"/>
    <cellStyle name="Naslov 3" xfId="41" xr:uid="{00000000-0005-0000-0000-000003000000}"/>
    <cellStyle name="Normal 10" xfId="49" xr:uid="{00000000-0005-0000-0000-000005000000}"/>
    <cellStyle name="Normal 11" xfId="5" xr:uid="{00000000-0005-0000-0000-000006000000}"/>
    <cellStyle name="Normal 13" xfId="6" xr:uid="{00000000-0005-0000-0000-000007000000}"/>
    <cellStyle name="Normal 16" xfId="7" xr:uid="{00000000-0005-0000-0000-000008000000}"/>
    <cellStyle name="Normal 18" xfId="8" xr:uid="{00000000-0005-0000-0000-000009000000}"/>
    <cellStyle name="Normal 2" xfId="9" xr:uid="{00000000-0005-0000-0000-00000A000000}"/>
    <cellStyle name="Normal 20" xfId="10" xr:uid="{00000000-0005-0000-0000-00000B000000}"/>
    <cellStyle name="Normal 22" xfId="11" xr:uid="{00000000-0005-0000-0000-00000C000000}"/>
    <cellStyle name="Normal 25" xfId="12" xr:uid="{00000000-0005-0000-0000-00000D000000}"/>
    <cellStyle name="Normal 27" xfId="13" xr:uid="{00000000-0005-0000-0000-00000E000000}"/>
    <cellStyle name="Normal 29" xfId="14" xr:uid="{00000000-0005-0000-0000-00000F000000}"/>
    <cellStyle name="Normal 3" xfId="15" xr:uid="{00000000-0005-0000-0000-000010000000}"/>
    <cellStyle name="Normal 3 2" xfId="35" xr:uid="{00000000-0005-0000-0000-000011000000}"/>
    <cellStyle name="Normal 3 3" xfId="44" xr:uid="{00000000-0005-0000-0000-000012000000}"/>
    <cellStyle name="Normal 3 4" xfId="50" xr:uid="{00000000-0005-0000-0000-000013000000}"/>
    <cellStyle name="Normal 32" xfId="16" xr:uid="{00000000-0005-0000-0000-000014000000}"/>
    <cellStyle name="Normal 34" xfId="17" xr:uid="{00000000-0005-0000-0000-000015000000}"/>
    <cellStyle name="Normal 36" xfId="18" xr:uid="{00000000-0005-0000-0000-000016000000}"/>
    <cellStyle name="Normal 38" xfId="19" xr:uid="{00000000-0005-0000-0000-000017000000}"/>
    <cellStyle name="Normal 4" xfId="20" xr:uid="{00000000-0005-0000-0000-000018000000}"/>
    <cellStyle name="Normal 4 2" xfId="36" xr:uid="{00000000-0005-0000-0000-000019000000}"/>
    <cellStyle name="Normal 4 3" xfId="45" xr:uid="{00000000-0005-0000-0000-00001A000000}"/>
    <cellStyle name="Normal 4 4" xfId="51" xr:uid="{00000000-0005-0000-0000-00001B000000}"/>
    <cellStyle name="Normal 40" xfId="21" xr:uid="{00000000-0005-0000-0000-00001C000000}"/>
    <cellStyle name="Normal 42" xfId="22" xr:uid="{00000000-0005-0000-0000-00001D000000}"/>
    <cellStyle name="Normal 44" xfId="23" xr:uid="{00000000-0005-0000-0000-00001E000000}"/>
    <cellStyle name="Normal 46" xfId="24" xr:uid="{00000000-0005-0000-0000-00001F000000}"/>
    <cellStyle name="Normal 5" xfId="25" xr:uid="{00000000-0005-0000-0000-000020000000}"/>
    <cellStyle name="Normal 5 2" xfId="37" xr:uid="{00000000-0005-0000-0000-000021000000}"/>
    <cellStyle name="Normal 5 3" xfId="46" xr:uid="{00000000-0005-0000-0000-000022000000}"/>
    <cellStyle name="Normal 5 4" xfId="52" xr:uid="{00000000-0005-0000-0000-000023000000}"/>
    <cellStyle name="Normal 6" xfId="26" xr:uid="{00000000-0005-0000-0000-000024000000}"/>
    <cellStyle name="Normal 6 2" xfId="38" xr:uid="{00000000-0005-0000-0000-000025000000}"/>
    <cellStyle name="Normal 6 3" xfId="47" xr:uid="{00000000-0005-0000-0000-000026000000}"/>
    <cellStyle name="Normal 6 4" xfId="53" xr:uid="{00000000-0005-0000-0000-000027000000}"/>
    <cellStyle name="Normal 7" xfId="2" xr:uid="{00000000-0005-0000-0000-000028000000}"/>
    <cellStyle name="Normal 7 2" xfId="42" xr:uid="{00000000-0005-0000-0000-000029000000}"/>
    <cellStyle name="Normal 8" xfId="43" xr:uid="{00000000-0005-0000-0000-00002A000000}"/>
    <cellStyle name="Normal 9" xfId="27" xr:uid="{00000000-0005-0000-0000-00002B000000}"/>
    <cellStyle name="Normalno" xfId="0" builtinId="0"/>
    <cellStyle name="Obično_SKC_unos" xfId="28" xr:uid="{00000000-0005-0000-0000-00002C000000}"/>
    <cellStyle name="Percent 2" xfId="30" xr:uid="{00000000-0005-0000-0000-00002D000000}"/>
    <cellStyle name="Percent 2 10" xfId="31" xr:uid="{00000000-0005-0000-0000-00002E000000}"/>
    <cellStyle name="Percent 2 31" xfId="32" xr:uid="{00000000-0005-0000-0000-00002F000000}"/>
    <cellStyle name="Percent 3" xfId="29" xr:uid="{00000000-0005-0000-0000-000030000000}"/>
    <cellStyle name="Percent 4" xfId="48" xr:uid="{00000000-0005-0000-0000-000031000000}"/>
    <cellStyle name="Percent 5" xfId="54" xr:uid="{00000000-0005-0000-0000-000032000000}"/>
    <cellStyle name="REKAPITULACIJA" xfId="1" xr:uid="{00000000-0005-0000-0000-000033000000}"/>
    <cellStyle name="Ukupno" xfId="33" xr:uid="{00000000-0005-0000-0000-000034000000}"/>
    <cellStyle name="Ukupno 2" xfId="39" xr:uid="{00000000-0005-0000-0000-000035000000}"/>
    <cellStyle name="Ukupno 3" xfId="40"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showGridLines="0" tabSelected="1" view="pageBreakPreview" zoomScaleNormal="100" zoomScaleSheetLayoutView="100" workbookViewId="0">
      <pane ySplit="1" topLeftCell="A2" activePane="bottomLeft" state="frozen"/>
      <selection pane="bottomLeft" activeCell="E79" sqref="E79"/>
    </sheetView>
  </sheetViews>
  <sheetFormatPr defaultColWidth="67.88671875" defaultRowHeight="14.4" x14ac:dyDescent="0.3"/>
  <cols>
    <col min="1" max="1" width="8.6640625" customWidth="1"/>
    <col min="2" max="2" width="68.44140625" customWidth="1"/>
    <col min="3" max="3" width="9.5546875" customWidth="1"/>
    <col min="4" max="5" width="10.6640625" customWidth="1"/>
    <col min="6" max="6" width="20.6640625" customWidth="1"/>
  </cols>
  <sheetData>
    <row r="1" spans="1:6" ht="27" thickBot="1" x14ac:dyDescent="0.35">
      <c r="A1" s="26" t="s">
        <v>30</v>
      </c>
      <c r="B1" s="25" t="s">
        <v>2</v>
      </c>
      <c r="C1" s="24" t="s">
        <v>31</v>
      </c>
      <c r="D1" s="25" t="s">
        <v>3</v>
      </c>
      <c r="E1" s="23" t="s">
        <v>4</v>
      </c>
      <c r="F1" s="22" t="s">
        <v>32</v>
      </c>
    </row>
    <row r="2" spans="1:6" ht="15.6" x14ac:dyDescent="0.3">
      <c r="A2" s="27" t="s">
        <v>165</v>
      </c>
      <c r="B2" s="40" t="s">
        <v>168</v>
      </c>
      <c r="C2" s="41"/>
      <c r="D2" s="42"/>
      <c r="E2" s="44"/>
      <c r="F2" s="43">
        <f>F3+F21+F32+F36+F45+F55+F60+F62+F68+F72</f>
        <v>0</v>
      </c>
    </row>
    <row r="3" spans="1:6" x14ac:dyDescent="0.3">
      <c r="A3" s="28" t="s">
        <v>35</v>
      </c>
      <c r="B3" s="30" t="s">
        <v>6</v>
      </c>
      <c r="C3" s="31"/>
      <c r="D3" s="32"/>
      <c r="E3" s="37"/>
      <c r="F3" s="33">
        <f>SUM(F4:F20)</f>
        <v>0</v>
      </c>
    </row>
    <row r="4" spans="1:6" ht="96" x14ac:dyDescent="0.3">
      <c r="A4" s="29" t="s">
        <v>47</v>
      </c>
      <c r="B4" s="34" t="s">
        <v>97</v>
      </c>
      <c r="C4" s="35" t="s">
        <v>98</v>
      </c>
      <c r="D4" s="38">
        <v>0.2</v>
      </c>
      <c r="E4" s="39">
        <v>0</v>
      </c>
      <c r="F4" s="36">
        <f t="shared" ref="F4:F18" si="0">ROUND(D4*E4,2)</f>
        <v>0</v>
      </c>
    </row>
    <row r="5" spans="1:6" ht="60" x14ac:dyDescent="0.3">
      <c r="A5" s="29" t="s">
        <v>48</v>
      </c>
      <c r="B5" s="34" t="s">
        <v>16</v>
      </c>
      <c r="C5" s="35" t="s">
        <v>17</v>
      </c>
      <c r="D5" s="38">
        <v>20</v>
      </c>
      <c r="E5" s="39">
        <v>0</v>
      </c>
      <c r="F5" s="36">
        <f t="shared" si="0"/>
        <v>0</v>
      </c>
    </row>
    <row r="6" spans="1:6" ht="36" x14ac:dyDescent="0.3">
      <c r="A6" s="29" t="s">
        <v>49</v>
      </c>
      <c r="B6" s="34" t="s">
        <v>106</v>
      </c>
      <c r="C6" s="35" t="s">
        <v>17</v>
      </c>
      <c r="D6" s="38">
        <v>20</v>
      </c>
      <c r="E6" s="39">
        <v>0</v>
      </c>
      <c r="F6" s="36">
        <f t="shared" si="0"/>
        <v>0</v>
      </c>
    </row>
    <row r="7" spans="1:6" ht="36" x14ac:dyDescent="0.3">
      <c r="A7" s="29" t="s">
        <v>50</v>
      </c>
      <c r="B7" s="34" t="s">
        <v>45</v>
      </c>
      <c r="C7" s="35" t="s">
        <v>17</v>
      </c>
      <c r="D7" s="38">
        <v>50</v>
      </c>
      <c r="E7" s="39">
        <v>0</v>
      </c>
      <c r="F7" s="36">
        <f t="shared" si="0"/>
        <v>0</v>
      </c>
    </row>
    <row r="8" spans="1:6" ht="36" x14ac:dyDescent="0.3">
      <c r="A8" s="29" t="s">
        <v>51</v>
      </c>
      <c r="B8" s="34" t="s">
        <v>107</v>
      </c>
      <c r="C8" s="35" t="s">
        <v>15</v>
      </c>
      <c r="D8" s="38">
        <v>20</v>
      </c>
      <c r="E8" s="39">
        <v>0</v>
      </c>
      <c r="F8" s="36">
        <f t="shared" si="0"/>
        <v>0</v>
      </c>
    </row>
    <row r="9" spans="1:6" ht="36" x14ac:dyDescent="0.3">
      <c r="A9" s="29" t="s">
        <v>52</v>
      </c>
      <c r="B9" s="34" t="s">
        <v>138</v>
      </c>
      <c r="C9" s="35" t="s">
        <v>15</v>
      </c>
      <c r="D9" s="38">
        <v>200</v>
      </c>
      <c r="E9" s="39">
        <v>0</v>
      </c>
      <c r="F9" s="36">
        <f t="shared" si="0"/>
        <v>0</v>
      </c>
    </row>
    <row r="10" spans="1:6" ht="84" x14ac:dyDescent="0.3">
      <c r="A10" s="29" t="s">
        <v>53</v>
      </c>
      <c r="B10" s="34" t="s">
        <v>139</v>
      </c>
      <c r="C10" s="35" t="s">
        <v>17</v>
      </c>
      <c r="D10" s="38">
        <v>300</v>
      </c>
      <c r="E10" s="39">
        <v>0</v>
      </c>
      <c r="F10" s="36">
        <f t="shared" si="0"/>
        <v>0</v>
      </c>
    </row>
    <row r="11" spans="1:6" ht="48" x14ac:dyDescent="0.3">
      <c r="A11" s="29" t="s">
        <v>54</v>
      </c>
      <c r="B11" s="34" t="s">
        <v>99</v>
      </c>
      <c r="C11" s="35" t="s">
        <v>15</v>
      </c>
      <c r="D11" s="38">
        <v>5</v>
      </c>
      <c r="E11" s="39">
        <v>0</v>
      </c>
      <c r="F11" s="36">
        <f t="shared" si="0"/>
        <v>0</v>
      </c>
    </row>
    <row r="12" spans="1:6" ht="36" x14ac:dyDescent="0.3">
      <c r="A12" s="29" t="s">
        <v>55</v>
      </c>
      <c r="B12" s="34" t="s">
        <v>140</v>
      </c>
      <c r="C12" s="35" t="s">
        <v>14</v>
      </c>
      <c r="D12" s="38">
        <v>1</v>
      </c>
      <c r="E12" s="39">
        <v>0</v>
      </c>
      <c r="F12" s="36">
        <f t="shared" si="0"/>
        <v>0</v>
      </c>
    </row>
    <row r="13" spans="1:6" ht="60" x14ac:dyDescent="0.3">
      <c r="A13" s="29" t="s">
        <v>56</v>
      </c>
      <c r="B13" s="34" t="s">
        <v>19</v>
      </c>
      <c r="C13" s="35" t="s">
        <v>18</v>
      </c>
      <c r="D13" s="38">
        <v>18</v>
      </c>
      <c r="E13" s="39">
        <v>0</v>
      </c>
      <c r="F13" s="36">
        <f t="shared" si="0"/>
        <v>0</v>
      </c>
    </row>
    <row r="14" spans="1:6" ht="60" x14ac:dyDescent="0.3">
      <c r="A14" s="29" t="s">
        <v>57</v>
      </c>
      <c r="B14" s="34" t="s">
        <v>141</v>
      </c>
      <c r="C14" s="35" t="s">
        <v>18</v>
      </c>
      <c r="D14" s="38">
        <v>1</v>
      </c>
      <c r="E14" s="39">
        <v>0</v>
      </c>
      <c r="F14" s="36">
        <f t="shared" si="0"/>
        <v>0</v>
      </c>
    </row>
    <row r="15" spans="1:6" ht="48" x14ac:dyDescent="0.3">
      <c r="A15" s="29" t="s">
        <v>58</v>
      </c>
      <c r="B15" s="34" t="s">
        <v>142</v>
      </c>
      <c r="C15" s="35" t="s">
        <v>18</v>
      </c>
      <c r="D15" s="38">
        <v>13</v>
      </c>
      <c r="E15" s="39">
        <v>0</v>
      </c>
      <c r="F15" s="36">
        <f t="shared" si="0"/>
        <v>0</v>
      </c>
    </row>
    <row r="16" spans="1:6" ht="72" x14ac:dyDescent="0.3">
      <c r="A16" s="29" t="s">
        <v>59</v>
      </c>
      <c r="B16" s="34" t="s">
        <v>143</v>
      </c>
      <c r="C16" s="35" t="s">
        <v>18</v>
      </c>
      <c r="D16" s="38">
        <v>1</v>
      </c>
      <c r="E16" s="39">
        <v>0</v>
      </c>
      <c r="F16" s="36">
        <f t="shared" si="0"/>
        <v>0</v>
      </c>
    </row>
    <row r="17" spans="1:6" ht="60" x14ac:dyDescent="0.3">
      <c r="A17" s="29" t="s">
        <v>60</v>
      </c>
      <c r="B17" s="34" t="s">
        <v>88</v>
      </c>
      <c r="C17" s="35" t="s">
        <v>18</v>
      </c>
      <c r="D17" s="38">
        <v>1</v>
      </c>
      <c r="E17" s="39">
        <v>0</v>
      </c>
      <c r="F17" s="36">
        <f t="shared" si="0"/>
        <v>0</v>
      </c>
    </row>
    <row r="18" spans="1:6" ht="48" x14ac:dyDescent="0.3">
      <c r="A18" s="29" t="s">
        <v>102</v>
      </c>
      <c r="B18" s="34" t="s">
        <v>144</v>
      </c>
      <c r="C18" s="35" t="s">
        <v>18</v>
      </c>
      <c r="D18" s="38">
        <v>1</v>
      </c>
      <c r="E18" s="39">
        <v>0</v>
      </c>
      <c r="F18" s="36">
        <f t="shared" si="0"/>
        <v>0</v>
      </c>
    </row>
    <row r="19" spans="1:6" ht="60" x14ac:dyDescent="0.3">
      <c r="A19" s="29" t="s">
        <v>120</v>
      </c>
      <c r="B19" s="34" t="s">
        <v>46</v>
      </c>
      <c r="C19" s="35" t="s">
        <v>15</v>
      </c>
      <c r="D19" s="38">
        <v>200</v>
      </c>
      <c r="E19" s="39">
        <v>0</v>
      </c>
      <c r="F19" s="36">
        <f t="shared" ref="F19:F76" si="1">ROUND(D19*E19,2)</f>
        <v>0</v>
      </c>
    </row>
    <row r="20" spans="1:6" ht="36" x14ac:dyDescent="0.3">
      <c r="A20" s="29" t="s">
        <v>121</v>
      </c>
      <c r="B20" s="34" t="s">
        <v>36</v>
      </c>
      <c r="C20" s="35" t="s">
        <v>15</v>
      </c>
      <c r="D20" s="38">
        <v>50</v>
      </c>
      <c r="E20" s="39">
        <v>0</v>
      </c>
      <c r="F20" s="36">
        <f t="shared" si="1"/>
        <v>0</v>
      </c>
    </row>
    <row r="21" spans="1:6" x14ac:dyDescent="0.3">
      <c r="A21" s="28" t="s">
        <v>38</v>
      </c>
      <c r="B21" s="30" t="s">
        <v>7</v>
      </c>
      <c r="C21" s="31"/>
      <c r="D21" s="32"/>
      <c r="E21" s="37"/>
      <c r="F21" s="33">
        <f>SUM(F22:F31)</f>
        <v>0</v>
      </c>
    </row>
    <row r="22" spans="1:6" ht="72" x14ac:dyDescent="0.3">
      <c r="A22" s="29" t="s">
        <v>61</v>
      </c>
      <c r="B22" s="34" t="s">
        <v>40</v>
      </c>
      <c r="C22" s="35" t="s">
        <v>14</v>
      </c>
      <c r="D22" s="38">
        <v>10</v>
      </c>
      <c r="E22" s="39">
        <v>0</v>
      </c>
      <c r="F22" s="36">
        <f t="shared" si="1"/>
        <v>0</v>
      </c>
    </row>
    <row r="23" spans="1:6" ht="72" x14ac:dyDescent="0.3">
      <c r="A23" s="29" t="s">
        <v>62</v>
      </c>
      <c r="B23" s="34" t="s">
        <v>33</v>
      </c>
      <c r="C23" s="35" t="s">
        <v>14</v>
      </c>
      <c r="D23" s="38">
        <v>190</v>
      </c>
      <c r="E23" s="39">
        <v>0</v>
      </c>
      <c r="F23" s="36">
        <f t="shared" si="1"/>
        <v>0</v>
      </c>
    </row>
    <row r="24" spans="1:6" ht="72" x14ac:dyDescent="0.3">
      <c r="A24" s="29" t="s">
        <v>89</v>
      </c>
      <c r="B24" s="34" t="s">
        <v>20</v>
      </c>
      <c r="C24" s="35" t="s">
        <v>14</v>
      </c>
      <c r="D24" s="38">
        <v>10</v>
      </c>
      <c r="E24" s="39">
        <v>0</v>
      </c>
      <c r="F24" s="36">
        <f t="shared" si="1"/>
        <v>0</v>
      </c>
    </row>
    <row r="25" spans="1:6" ht="84" x14ac:dyDescent="0.3">
      <c r="A25" s="29" t="s">
        <v>90</v>
      </c>
      <c r="B25" s="34" t="s">
        <v>41</v>
      </c>
      <c r="C25" s="35" t="s">
        <v>14</v>
      </c>
      <c r="D25" s="38">
        <v>5</v>
      </c>
      <c r="E25" s="39">
        <v>0</v>
      </c>
      <c r="F25" s="36">
        <f t="shared" si="1"/>
        <v>0</v>
      </c>
    </row>
    <row r="26" spans="1:6" ht="84" x14ac:dyDescent="0.3">
      <c r="A26" s="29" t="s">
        <v>91</v>
      </c>
      <c r="B26" s="34" t="s">
        <v>21</v>
      </c>
      <c r="C26" s="35" t="s">
        <v>14</v>
      </c>
      <c r="D26" s="38">
        <v>10</v>
      </c>
      <c r="E26" s="39">
        <v>0</v>
      </c>
      <c r="F26" s="36">
        <f t="shared" si="1"/>
        <v>0</v>
      </c>
    </row>
    <row r="27" spans="1:6" ht="60" x14ac:dyDescent="0.3">
      <c r="A27" s="29" t="s">
        <v>92</v>
      </c>
      <c r="B27" s="34" t="s">
        <v>42</v>
      </c>
      <c r="C27" s="35" t="s">
        <v>14</v>
      </c>
      <c r="D27" s="38">
        <v>10</v>
      </c>
      <c r="E27" s="39">
        <v>0</v>
      </c>
      <c r="F27" s="36">
        <f t="shared" si="1"/>
        <v>0</v>
      </c>
    </row>
    <row r="28" spans="1:6" ht="60" x14ac:dyDescent="0.3">
      <c r="A28" s="29" t="s">
        <v>93</v>
      </c>
      <c r="B28" s="34" t="s">
        <v>26</v>
      </c>
      <c r="C28" s="35" t="s">
        <v>14</v>
      </c>
      <c r="D28" s="38">
        <v>190</v>
      </c>
      <c r="E28" s="39">
        <v>0</v>
      </c>
      <c r="F28" s="36">
        <f t="shared" si="1"/>
        <v>0</v>
      </c>
    </row>
    <row r="29" spans="1:6" ht="60" x14ac:dyDescent="0.3">
      <c r="A29" s="29" t="s">
        <v>94</v>
      </c>
      <c r="B29" s="34" t="s">
        <v>22</v>
      </c>
      <c r="C29" s="35" t="s">
        <v>14</v>
      </c>
      <c r="D29" s="38">
        <v>10</v>
      </c>
      <c r="E29" s="39">
        <v>0</v>
      </c>
      <c r="F29" s="36">
        <f t="shared" si="1"/>
        <v>0</v>
      </c>
    </row>
    <row r="30" spans="1:6" ht="108" x14ac:dyDescent="0.3">
      <c r="A30" s="29" t="s">
        <v>95</v>
      </c>
      <c r="B30" s="34" t="s">
        <v>23</v>
      </c>
      <c r="C30" s="35" t="s">
        <v>17</v>
      </c>
      <c r="D30" s="38">
        <v>520</v>
      </c>
      <c r="E30" s="39">
        <v>0</v>
      </c>
      <c r="F30" s="36">
        <f t="shared" si="1"/>
        <v>0</v>
      </c>
    </row>
    <row r="31" spans="1:6" ht="84" x14ac:dyDescent="0.3">
      <c r="A31" s="29" t="s">
        <v>96</v>
      </c>
      <c r="B31" s="34" t="s">
        <v>145</v>
      </c>
      <c r="C31" s="35" t="s">
        <v>15</v>
      </c>
      <c r="D31" s="38">
        <v>5</v>
      </c>
      <c r="E31" s="39">
        <v>0</v>
      </c>
      <c r="F31" s="36">
        <f t="shared" si="1"/>
        <v>0</v>
      </c>
    </row>
    <row r="32" spans="1:6" x14ac:dyDescent="0.3">
      <c r="A32" s="28" t="s">
        <v>63</v>
      </c>
      <c r="B32" s="30" t="s">
        <v>8</v>
      </c>
      <c r="C32" s="31"/>
      <c r="D32" s="32"/>
      <c r="E32" s="37"/>
      <c r="F32" s="33">
        <f>SUM(F33:F35)</f>
        <v>0</v>
      </c>
    </row>
    <row r="33" spans="1:6" ht="36" x14ac:dyDescent="0.3">
      <c r="A33" s="29" t="s">
        <v>64</v>
      </c>
      <c r="B33" s="34" t="s">
        <v>146</v>
      </c>
      <c r="C33" s="35" t="s">
        <v>17</v>
      </c>
      <c r="D33" s="38">
        <v>10</v>
      </c>
      <c r="E33" s="39">
        <v>0</v>
      </c>
      <c r="F33" s="36">
        <f t="shared" si="1"/>
        <v>0</v>
      </c>
    </row>
    <row r="34" spans="1:6" ht="48" x14ac:dyDescent="0.3">
      <c r="A34" s="29" t="s">
        <v>65</v>
      </c>
      <c r="B34" s="34" t="s">
        <v>34</v>
      </c>
      <c r="C34" s="35" t="s">
        <v>15</v>
      </c>
      <c r="D34" s="38">
        <v>200</v>
      </c>
      <c r="E34" s="39">
        <v>0</v>
      </c>
      <c r="F34" s="36">
        <f t="shared" si="1"/>
        <v>0</v>
      </c>
    </row>
    <row r="35" spans="1:6" ht="60" x14ac:dyDescent="0.3">
      <c r="A35" s="29" t="s">
        <v>66</v>
      </c>
      <c r="B35" s="34" t="s">
        <v>147</v>
      </c>
      <c r="C35" s="35" t="s">
        <v>15</v>
      </c>
      <c r="D35" s="38">
        <v>200</v>
      </c>
      <c r="E35" s="39">
        <v>0</v>
      </c>
      <c r="F35" s="36">
        <f t="shared" si="1"/>
        <v>0</v>
      </c>
    </row>
    <row r="36" spans="1:6" x14ac:dyDescent="0.3">
      <c r="A36" s="28" t="s">
        <v>67</v>
      </c>
      <c r="B36" s="30" t="s">
        <v>148</v>
      </c>
      <c r="C36" s="31"/>
      <c r="D36" s="32"/>
      <c r="E36" s="37"/>
      <c r="F36" s="33">
        <f>SUM(F37:F44)</f>
        <v>0</v>
      </c>
    </row>
    <row r="37" spans="1:6" ht="84" x14ac:dyDescent="0.3">
      <c r="A37" s="29" t="s">
        <v>68</v>
      </c>
      <c r="B37" s="34" t="s">
        <v>24</v>
      </c>
      <c r="C37" s="35" t="s">
        <v>15</v>
      </c>
      <c r="D37" s="38">
        <v>200</v>
      </c>
      <c r="E37" s="39">
        <v>0</v>
      </c>
      <c r="F37" s="36">
        <f t="shared" si="1"/>
        <v>0</v>
      </c>
    </row>
    <row r="38" spans="1:6" ht="84" x14ac:dyDescent="0.3">
      <c r="A38" s="29" t="s">
        <v>69</v>
      </c>
      <c r="B38" s="34" t="s">
        <v>37</v>
      </c>
      <c r="C38" s="35" t="s">
        <v>15</v>
      </c>
      <c r="D38" s="38">
        <v>180</v>
      </c>
      <c r="E38" s="39">
        <v>0</v>
      </c>
      <c r="F38" s="36">
        <f t="shared" si="1"/>
        <v>0</v>
      </c>
    </row>
    <row r="39" spans="1:6" ht="60" x14ac:dyDescent="0.3">
      <c r="A39" s="29" t="s">
        <v>70</v>
      </c>
      <c r="B39" s="34" t="s">
        <v>25</v>
      </c>
      <c r="C39" s="35" t="s">
        <v>14</v>
      </c>
      <c r="D39" s="38">
        <v>55</v>
      </c>
      <c r="E39" s="39">
        <v>0</v>
      </c>
      <c r="F39" s="36">
        <f t="shared" si="1"/>
        <v>0</v>
      </c>
    </row>
    <row r="40" spans="1:6" ht="72" x14ac:dyDescent="0.3">
      <c r="A40" s="29" t="s">
        <v>122</v>
      </c>
      <c r="B40" s="34" t="s">
        <v>114</v>
      </c>
      <c r="C40" s="35" t="s">
        <v>14</v>
      </c>
      <c r="D40" s="38">
        <v>32</v>
      </c>
      <c r="E40" s="39">
        <v>0</v>
      </c>
      <c r="F40" s="36">
        <f t="shared" si="1"/>
        <v>0</v>
      </c>
    </row>
    <row r="41" spans="1:6" ht="48" x14ac:dyDescent="0.3">
      <c r="A41" s="29" t="s">
        <v>123</v>
      </c>
      <c r="B41" s="34" t="s">
        <v>149</v>
      </c>
      <c r="C41" s="35" t="s">
        <v>14</v>
      </c>
      <c r="D41" s="38">
        <v>70</v>
      </c>
      <c r="E41" s="39">
        <v>0</v>
      </c>
      <c r="F41" s="36">
        <f t="shared" si="1"/>
        <v>0</v>
      </c>
    </row>
    <row r="42" spans="1:6" ht="48" x14ac:dyDescent="0.3">
      <c r="A42" s="29" t="s">
        <v>124</v>
      </c>
      <c r="B42" s="34" t="s">
        <v>150</v>
      </c>
      <c r="C42" s="35" t="s">
        <v>15</v>
      </c>
      <c r="D42" s="38">
        <v>600</v>
      </c>
      <c r="E42" s="39">
        <v>0</v>
      </c>
      <c r="F42" s="36">
        <f t="shared" si="1"/>
        <v>0</v>
      </c>
    </row>
    <row r="43" spans="1:6" ht="48" x14ac:dyDescent="0.3">
      <c r="A43" s="29" t="s">
        <v>125</v>
      </c>
      <c r="B43" s="34" t="s">
        <v>151</v>
      </c>
      <c r="C43" s="35" t="s">
        <v>17</v>
      </c>
      <c r="D43" s="38">
        <v>300</v>
      </c>
      <c r="E43" s="39">
        <v>0</v>
      </c>
      <c r="F43" s="36">
        <f t="shared" si="1"/>
        <v>0</v>
      </c>
    </row>
    <row r="44" spans="1:6" ht="96" x14ac:dyDescent="0.3">
      <c r="A44" s="29" t="s">
        <v>126</v>
      </c>
      <c r="B44" s="34" t="s">
        <v>152</v>
      </c>
      <c r="C44" s="35" t="s">
        <v>18</v>
      </c>
      <c r="D44" s="38">
        <v>2</v>
      </c>
      <c r="E44" s="39">
        <v>0</v>
      </c>
      <c r="F44" s="36">
        <f t="shared" si="1"/>
        <v>0</v>
      </c>
    </row>
    <row r="45" spans="1:6" x14ac:dyDescent="0.3">
      <c r="A45" s="28" t="s">
        <v>71</v>
      </c>
      <c r="B45" s="30" t="s">
        <v>108</v>
      </c>
      <c r="C45" s="31"/>
      <c r="D45" s="32"/>
      <c r="E45" s="37"/>
      <c r="F45" s="33">
        <f>SUM(F46:F54)</f>
        <v>0</v>
      </c>
    </row>
    <row r="46" spans="1:6" ht="36" x14ac:dyDescent="0.3">
      <c r="A46" s="29" t="s">
        <v>72</v>
      </c>
      <c r="B46" s="34" t="s">
        <v>153</v>
      </c>
      <c r="C46" s="35" t="s">
        <v>18</v>
      </c>
      <c r="D46" s="38">
        <v>1</v>
      </c>
      <c r="E46" s="39">
        <v>0</v>
      </c>
      <c r="F46" s="36">
        <f t="shared" si="1"/>
        <v>0</v>
      </c>
    </row>
    <row r="47" spans="1:6" ht="96" x14ac:dyDescent="0.3">
      <c r="A47" s="29" t="s">
        <v>73</v>
      </c>
      <c r="B47" s="34" t="s">
        <v>109</v>
      </c>
      <c r="C47" s="35" t="s">
        <v>14</v>
      </c>
      <c r="D47" s="38">
        <v>2</v>
      </c>
      <c r="E47" s="39">
        <v>0</v>
      </c>
      <c r="F47" s="36">
        <f t="shared" si="1"/>
        <v>0</v>
      </c>
    </row>
    <row r="48" spans="1:6" ht="60" x14ac:dyDescent="0.3">
      <c r="A48" s="29" t="s">
        <v>74</v>
      </c>
      <c r="B48" s="34" t="s">
        <v>26</v>
      </c>
      <c r="C48" s="35" t="s">
        <v>14</v>
      </c>
      <c r="D48" s="38">
        <v>2</v>
      </c>
      <c r="E48" s="39">
        <v>0</v>
      </c>
      <c r="F48" s="36">
        <f t="shared" si="1"/>
        <v>0</v>
      </c>
    </row>
    <row r="49" spans="1:6" ht="72" x14ac:dyDescent="0.3">
      <c r="A49" s="29" t="s">
        <v>75</v>
      </c>
      <c r="B49" s="34" t="s">
        <v>110</v>
      </c>
      <c r="C49" s="35" t="s">
        <v>14</v>
      </c>
      <c r="D49" s="38">
        <v>0.2</v>
      </c>
      <c r="E49" s="39">
        <v>0</v>
      </c>
      <c r="F49" s="36">
        <f t="shared" si="1"/>
        <v>0</v>
      </c>
    </row>
    <row r="50" spans="1:6" ht="72" x14ac:dyDescent="0.3">
      <c r="A50" s="29" t="s">
        <v>103</v>
      </c>
      <c r="B50" s="34" t="s">
        <v>111</v>
      </c>
      <c r="C50" s="35" t="s">
        <v>14</v>
      </c>
      <c r="D50" s="38">
        <v>0.4</v>
      </c>
      <c r="E50" s="39">
        <v>0</v>
      </c>
      <c r="F50" s="36">
        <f t="shared" si="1"/>
        <v>0</v>
      </c>
    </row>
    <row r="51" spans="1:6" ht="84" x14ac:dyDescent="0.3">
      <c r="A51" s="29" t="s">
        <v>127</v>
      </c>
      <c r="B51" s="34" t="s">
        <v>112</v>
      </c>
      <c r="C51" s="35" t="s">
        <v>18</v>
      </c>
      <c r="D51" s="38">
        <v>1</v>
      </c>
      <c r="E51" s="39">
        <v>0</v>
      </c>
      <c r="F51" s="36">
        <f t="shared" si="1"/>
        <v>0</v>
      </c>
    </row>
    <row r="52" spans="1:6" ht="84" x14ac:dyDescent="0.3">
      <c r="A52" s="29" t="s">
        <v>128</v>
      </c>
      <c r="B52" s="34" t="s">
        <v>154</v>
      </c>
      <c r="C52" s="35" t="s">
        <v>15</v>
      </c>
      <c r="D52" s="38">
        <v>2</v>
      </c>
      <c r="E52" s="39">
        <v>0</v>
      </c>
      <c r="F52" s="36">
        <f t="shared" si="1"/>
        <v>0</v>
      </c>
    </row>
    <row r="53" spans="1:6" ht="108" x14ac:dyDescent="0.3">
      <c r="A53" s="29" t="s">
        <v>129</v>
      </c>
      <c r="B53" s="34" t="s">
        <v>155</v>
      </c>
      <c r="C53" s="35" t="s">
        <v>14</v>
      </c>
      <c r="D53" s="38">
        <v>0.2</v>
      </c>
      <c r="E53" s="39">
        <v>0</v>
      </c>
      <c r="F53" s="36">
        <f t="shared" si="1"/>
        <v>0</v>
      </c>
    </row>
    <row r="54" spans="1:6" ht="72" x14ac:dyDescent="0.3">
      <c r="A54" s="29" t="s">
        <v>130</v>
      </c>
      <c r="B54" s="34" t="s">
        <v>156</v>
      </c>
      <c r="C54" s="35" t="s">
        <v>14</v>
      </c>
      <c r="D54" s="38">
        <v>1</v>
      </c>
      <c r="E54" s="39">
        <v>0</v>
      </c>
      <c r="F54" s="36">
        <f t="shared" si="1"/>
        <v>0</v>
      </c>
    </row>
    <row r="55" spans="1:6" x14ac:dyDescent="0.3">
      <c r="A55" s="28" t="s">
        <v>76</v>
      </c>
      <c r="B55" s="30" t="s">
        <v>9</v>
      </c>
      <c r="C55" s="31"/>
      <c r="D55" s="32"/>
      <c r="E55" s="37"/>
      <c r="F55" s="33">
        <f>SUM(F56:F59)</f>
        <v>0</v>
      </c>
    </row>
    <row r="56" spans="1:6" ht="84" x14ac:dyDescent="0.3">
      <c r="A56" s="29" t="s">
        <v>77</v>
      </c>
      <c r="B56" s="34" t="s">
        <v>27</v>
      </c>
      <c r="C56" s="35" t="s">
        <v>15</v>
      </c>
      <c r="D56" s="38">
        <v>172</v>
      </c>
      <c r="E56" s="39">
        <v>0</v>
      </c>
      <c r="F56" s="36">
        <f t="shared" si="1"/>
        <v>0</v>
      </c>
    </row>
    <row r="57" spans="1:6" ht="72" x14ac:dyDescent="0.3">
      <c r="A57" s="29" t="s">
        <v>104</v>
      </c>
      <c r="B57" s="34" t="s">
        <v>28</v>
      </c>
      <c r="C57" s="35" t="s">
        <v>13</v>
      </c>
      <c r="D57" s="38">
        <v>600</v>
      </c>
      <c r="E57" s="39">
        <v>0</v>
      </c>
      <c r="F57" s="36">
        <f t="shared" si="1"/>
        <v>0</v>
      </c>
    </row>
    <row r="58" spans="1:6" ht="84" x14ac:dyDescent="0.3">
      <c r="A58" s="29" t="s">
        <v>105</v>
      </c>
      <c r="B58" s="34" t="s">
        <v>167</v>
      </c>
      <c r="C58" s="35" t="s">
        <v>15</v>
      </c>
      <c r="D58" s="38">
        <v>8</v>
      </c>
      <c r="E58" s="39">
        <v>0</v>
      </c>
      <c r="F58" s="36">
        <f t="shared" si="1"/>
        <v>0</v>
      </c>
    </row>
    <row r="59" spans="1:6" ht="84" x14ac:dyDescent="0.3">
      <c r="A59" s="29" t="s">
        <v>166</v>
      </c>
      <c r="B59" s="34" t="s">
        <v>43</v>
      </c>
      <c r="C59" s="35" t="s">
        <v>15</v>
      </c>
      <c r="D59" s="38">
        <v>175</v>
      </c>
      <c r="E59" s="39">
        <v>0</v>
      </c>
      <c r="F59" s="36">
        <f t="shared" si="1"/>
        <v>0</v>
      </c>
    </row>
    <row r="60" spans="1:6" x14ac:dyDescent="0.3">
      <c r="A60" s="28" t="s">
        <v>78</v>
      </c>
      <c r="B60" s="30" t="s">
        <v>157</v>
      </c>
      <c r="C60" s="31"/>
      <c r="D60" s="32"/>
      <c r="E60" s="37"/>
      <c r="F60" s="33">
        <f>SUM(F61)</f>
        <v>0</v>
      </c>
    </row>
    <row r="61" spans="1:6" ht="24" x14ac:dyDescent="0.3">
      <c r="A61" s="29" t="s">
        <v>79</v>
      </c>
      <c r="B61" s="34" t="s">
        <v>44</v>
      </c>
      <c r="C61" s="35" t="s">
        <v>39</v>
      </c>
      <c r="D61" s="38">
        <v>1</v>
      </c>
      <c r="E61" s="39">
        <v>0</v>
      </c>
      <c r="F61" s="36">
        <f t="shared" si="1"/>
        <v>0</v>
      </c>
    </row>
    <row r="62" spans="1:6" x14ac:dyDescent="0.3">
      <c r="A62" s="28" t="s">
        <v>80</v>
      </c>
      <c r="B62" s="30" t="s">
        <v>100</v>
      </c>
      <c r="C62" s="31"/>
      <c r="D62" s="32"/>
      <c r="E62" s="37"/>
      <c r="F62" s="33">
        <f>SUM(F63:F67)</f>
        <v>0</v>
      </c>
    </row>
    <row r="63" spans="1:6" ht="60" x14ac:dyDescent="0.3">
      <c r="A63" s="29" t="s">
        <v>81</v>
      </c>
      <c r="B63" s="34" t="s">
        <v>88</v>
      </c>
      <c r="C63" s="35" t="s">
        <v>18</v>
      </c>
      <c r="D63" s="38">
        <v>2</v>
      </c>
      <c r="E63" s="39">
        <v>0</v>
      </c>
      <c r="F63" s="36">
        <f t="shared" si="1"/>
        <v>0</v>
      </c>
    </row>
    <row r="64" spans="1:6" ht="96" x14ac:dyDescent="0.3">
      <c r="A64" s="29" t="s">
        <v>82</v>
      </c>
      <c r="B64" s="34" t="s">
        <v>158</v>
      </c>
      <c r="C64" s="35" t="s">
        <v>18</v>
      </c>
      <c r="D64" s="38">
        <v>1</v>
      </c>
      <c r="E64" s="39">
        <v>0</v>
      </c>
      <c r="F64" s="36">
        <f t="shared" si="1"/>
        <v>0</v>
      </c>
    </row>
    <row r="65" spans="1:6" ht="96" x14ac:dyDescent="0.3">
      <c r="A65" s="29" t="s">
        <v>83</v>
      </c>
      <c r="B65" s="34" t="s">
        <v>113</v>
      </c>
      <c r="C65" s="35" t="s">
        <v>18</v>
      </c>
      <c r="D65" s="38">
        <v>1</v>
      </c>
      <c r="E65" s="39">
        <v>0</v>
      </c>
      <c r="F65" s="36">
        <f t="shared" si="1"/>
        <v>0</v>
      </c>
    </row>
    <row r="66" spans="1:6" ht="96" x14ac:dyDescent="0.3">
      <c r="A66" s="29" t="s">
        <v>84</v>
      </c>
      <c r="B66" s="34" t="s">
        <v>159</v>
      </c>
      <c r="C66" s="35" t="s">
        <v>18</v>
      </c>
      <c r="D66" s="38">
        <v>2</v>
      </c>
      <c r="E66" s="39">
        <v>0</v>
      </c>
      <c r="F66" s="36">
        <f t="shared" si="1"/>
        <v>0</v>
      </c>
    </row>
    <row r="67" spans="1:6" ht="72" x14ac:dyDescent="0.3">
      <c r="A67" s="29" t="s">
        <v>85</v>
      </c>
      <c r="B67" s="34" t="s">
        <v>29</v>
      </c>
      <c r="C67" s="35" t="s">
        <v>15</v>
      </c>
      <c r="D67" s="38">
        <v>24</v>
      </c>
      <c r="E67" s="39">
        <v>0</v>
      </c>
      <c r="F67" s="36">
        <f t="shared" si="1"/>
        <v>0</v>
      </c>
    </row>
    <row r="68" spans="1:6" x14ac:dyDescent="0.3">
      <c r="A68" s="28" t="s">
        <v>86</v>
      </c>
      <c r="B68" s="30" t="s">
        <v>101</v>
      </c>
      <c r="C68" s="31"/>
      <c r="D68" s="32"/>
      <c r="E68" s="37"/>
      <c r="F68" s="33">
        <f>SUM(F69:F71)</f>
        <v>0</v>
      </c>
    </row>
    <row r="69" spans="1:6" ht="84" x14ac:dyDescent="0.3">
      <c r="A69" s="29" t="s">
        <v>87</v>
      </c>
      <c r="B69" s="34" t="s">
        <v>160</v>
      </c>
      <c r="C69" s="35" t="s">
        <v>15</v>
      </c>
      <c r="D69" s="38">
        <v>200</v>
      </c>
      <c r="E69" s="39">
        <v>0</v>
      </c>
      <c r="F69" s="36">
        <f t="shared" si="1"/>
        <v>0</v>
      </c>
    </row>
    <row r="70" spans="1:6" ht="84" x14ac:dyDescent="0.3">
      <c r="A70" s="29" t="s">
        <v>131</v>
      </c>
      <c r="B70" s="34" t="s">
        <v>161</v>
      </c>
      <c r="C70" s="35" t="s">
        <v>15</v>
      </c>
      <c r="D70" s="38">
        <v>100</v>
      </c>
      <c r="E70" s="39">
        <v>0</v>
      </c>
      <c r="F70" s="36">
        <f t="shared" si="1"/>
        <v>0</v>
      </c>
    </row>
    <row r="71" spans="1:6" ht="84" x14ac:dyDescent="0.3">
      <c r="A71" s="29" t="s">
        <v>132</v>
      </c>
      <c r="B71" s="34" t="s">
        <v>162</v>
      </c>
      <c r="C71" s="35" t="s">
        <v>17</v>
      </c>
      <c r="D71" s="38">
        <v>18</v>
      </c>
      <c r="E71" s="39">
        <v>0</v>
      </c>
      <c r="F71" s="36">
        <f t="shared" si="1"/>
        <v>0</v>
      </c>
    </row>
    <row r="72" spans="1:6" x14ac:dyDescent="0.3">
      <c r="A72" s="28" t="s">
        <v>133</v>
      </c>
      <c r="B72" s="30" t="s">
        <v>115</v>
      </c>
      <c r="C72" s="31"/>
      <c r="D72" s="32"/>
      <c r="E72" s="37"/>
      <c r="F72" s="33">
        <f>SUM(F73:F76)</f>
        <v>0</v>
      </c>
    </row>
    <row r="73" spans="1:6" ht="48" x14ac:dyDescent="0.3">
      <c r="A73" s="29" t="s">
        <v>134</v>
      </c>
      <c r="B73" s="34" t="s">
        <v>116</v>
      </c>
      <c r="C73" s="35" t="s">
        <v>17</v>
      </c>
      <c r="D73" s="38">
        <v>50</v>
      </c>
      <c r="E73" s="39">
        <v>0</v>
      </c>
      <c r="F73" s="36">
        <f t="shared" si="1"/>
        <v>0</v>
      </c>
    </row>
    <row r="74" spans="1:6" ht="48" x14ac:dyDescent="0.3">
      <c r="A74" s="29" t="s">
        <v>135</v>
      </c>
      <c r="B74" s="34" t="s">
        <v>117</v>
      </c>
      <c r="C74" s="35" t="s">
        <v>14</v>
      </c>
      <c r="D74" s="38">
        <v>5</v>
      </c>
      <c r="E74" s="39">
        <v>0</v>
      </c>
      <c r="F74" s="36">
        <f t="shared" si="1"/>
        <v>0</v>
      </c>
    </row>
    <row r="75" spans="1:6" ht="48" x14ac:dyDescent="0.3">
      <c r="A75" s="29" t="s">
        <v>136</v>
      </c>
      <c r="B75" s="34" t="s">
        <v>118</v>
      </c>
      <c r="C75" s="35" t="s">
        <v>17</v>
      </c>
      <c r="D75" s="38">
        <v>50</v>
      </c>
      <c r="E75" s="39">
        <v>0</v>
      </c>
      <c r="F75" s="36">
        <f t="shared" si="1"/>
        <v>0</v>
      </c>
    </row>
    <row r="76" spans="1:6" ht="72" x14ac:dyDescent="0.3">
      <c r="A76" s="29" t="s">
        <v>137</v>
      </c>
      <c r="B76" s="34" t="s">
        <v>119</v>
      </c>
      <c r="C76" s="35" t="s">
        <v>17</v>
      </c>
      <c r="D76" s="38">
        <v>50</v>
      </c>
      <c r="E76" s="39">
        <v>0</v>
      </c>
      <c r="F76" s="36">
        <f t="shared" si="1"/>
        <v>0</v>
      </c>
    </row>
  </sheetData>
  <pageMargins left="0.70866141732283472" right="0.39370078740157483" top="0.94488188976377963" bottom="0.39370078740157483" header="0.70866141732283472" footer="0.23622047244094491"/>
  <pageSetup paperSize="9" orientation="landscape" r:id="rId1"/>
  <headerFooter>
    <oddHeader>&amp;L&amp;"-,Bold"&amp;8&amp;UPLATEA KONZALTING d.o.o. za projektiranje i nadzor</oddHeader>
    <oddFooter>&amp;L&amp;8TKP 21/18&amp;C&amp;8- &amp;P -&amp;R&amp;"-,Italic"&amp;8Izgradnja nogostupa uz ulicu Šetalište Mate Raosa u Vrgorcu</oddFooter>
  </headerFooter>
  <rowBreaks count="3" manualBreakCount="3">
    <brk id="44" max="16383" man="1"/>
    <brk id="59" max="16383" man="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showGridLines="0" view="pageBreakPreview" zoomScaleNormal="100" zoomScaleSheetLayoutView="100" workbookViewId="0">
      <selection activeCell="F17" sqref="F17"/>
    </sheetView>
  </sheetViews>
  <sheetFormatPr defaultColWidth="67.88671875" defaultRowHeight="14.4" x14ac:dyDescent="0.3"/>
  <cols>
    <col min="1" max="1" width="11.33203125" customWidth="1"/>
    <col min="2" max="2" width="68.44140625" customWidth="1"/>
    <col min="3" max="3" width="5.33203125" customWidth="1"/>
    <col min="4" max="4" width="8.109375" customWidth="1"/>
    <col min="5" max="5" width="9.5546875" customWidth="1"/>
    <col min="6" max="6" width="22.5546875" customWidth="1"/>
  </cols>
  <sheetData>
    <row r="1" spans="1:6" x14ac:dyDescent="0.3">
      <c r="A1" s="1" t="s">
        <v>0</v>
      </c>
      <c r="B1" s="21" t="s">
        <v>163</v>
      </c>
      <c r="C1" s="2"/>
      <c r="D1" s="2"/>
      <c r="E1" s="2"/>
      <c r="F1" s="2"/>
    </row>
    <row r="2" spans="1:6" ht="15" customHeight="1" x14ac:dyDescent="0.3">
      <c r="A2" s="1" t="s">
        <v>1</v>
      </c>
      <c r="B2" s="45" t="s">
        <v>164</v>
      </c>
      <c r="C2" s="45"/>
      <c r="D2" s="45"/>
      <c r="E2" s="45"/>
      <c r="F2" s="45"/>
    </row>
    <row r="3" spans="1:6" ht="15" customHeight="1" x14ac:dyDescent="0.3">
      <c r="A3" s="1"/>
      <c r="B3" s="1"/>
      <c r="C3" s="3"/>
      <c r="D3" s="3"/>
      <c r="E3" s="3"/>
      <c r="F3" s="3"/>
    </row>
    <row r="4" spans="1:6" ht="26.4" x14ac:dyDescent="0.3">
      <c r="A4" s="7"/>
      <c r="B4" s="7" t="s">
        <v>2</v>
      </c>
      <c r="C4" s="7"/>
      <c r="D4" s="8"/>
      <c r="E4" s="9"/>
      <c r="F4" s="9" t="s">
        <v>5</v>
      </c>
    </row>
    <row r="5" spans="1:6" ht="15.6" x14ac:dyDescent="0.3">
      <c r="A5" s="16" t="s">
        <v>165</v>
      </c>
      <c r="B5" s="16" t="s">
        <v>168</v>
      </c>
      <c r="C5" s="17"/>
      <c r="D5" s="18"/>
      <c r="E5" s="19"/>
      <c r="F5" s="20">
        <f>SUM(F6:F15)</f>
        <v>0</v>
      </c>
    </row>
    <row r="6" spans="1:6" x14ac:dyDescent="0.3">
      <c r="A6" s="10" t="s">
        <v>35</v>
      </c>
      <c r="B6" s="11" t="s">
        <v>6</v>
      </c>
      <c r="C6" s="12"/>
      <c r="D6" s="13"/>
      <c r="E6" s="14"/>
      <c r="F6" s="15">
        <f>Troškovnik!F3</f>
        <v>0</v>
      </c>
    </row>
    <row r="7" spans="1:6" x14ac:dyDescent="0.3">
      <c r="A7" s="10" t="s">
        <v>38</v>
      </c>
      <c r="B7" s="11" t="s">
        <v>7</v>
      </c>
      <c r="C7" s="12"/>
      <c r="D7" s="13"/>
      <c r="E7" s="14"/>
      <c r="F7" s="15">
        <f>Troškovnik!F21</f>
        <v>0</v>
      </c>
    </row>
    <row r="8" spans="1:6" x14ac:dyDescent="0.3">
      <c r="A8" s="10" t="s">
        <v>63</v>
      </c>
      <c r="B8" s="11" t="s">
        <v>8</v>
      </c>
      <c r="C8" s="12"/>
      <c r="D8" s="13"/>
      <c r="E8" s="14"/>
      <c r="F8" s="15">
        <f>Troškovnik!F32</f>
        <v>0</v>
      </c>
    </row>
    <row r="9" spans="1:6" x14ac:dyDescent="0.3">
      <c r="A9" s="10" t="s">
        <v>67</v>
      </c>
      <c r="B9" s="11" t="s">
        <v>148</v>
      </c>
      <c r="C9" s="12"/>
      <c r="D9" s="13"/>
      <c r="E9" s="14"/>
      <c r="F9" s="15">
        <f>Troškovnik!F36</f>
        <v>0</v>
      </c>
    </row>
    <row r="10" spans="1:6" x14ac:dyDescent="0.3">
      <c r="A10" s="10" t="s">
        <v>71</v>
      </c>
      <c r="B10" s="11" t="s">
        <v>108</v>
      </c>
      <c r="C10" s="12"/>
      <c r="D10" s="13"/>
      <c r="E10" s="14"/>
      <c r="F10" s="15">
        <f>Troškovnik!F45</f>
        <v>0</v>
      </c>
    </row>
    <row r="11" spans="1:6" x14ac:dyDescent="0.3">
      <c r="A11" s="10" t="s">
        <v>76</v>
      </c>
      <c r="B11" s="11" t="s">
        <v>9</v>
      </c>
      <c r="C11" s="12"/>
      <c r="D11" s="13"/>
      <c r="E11" s="14"/>
      <c r="F11" s="15">
        <f>Troškovnik!F55</f>
        <v>0</v>
      </c>
    </row>
    <row r="12" spans="1:6" x14ac:dyDescent="0.3">
      <c r="A12" s="10" t="s">
        <v>78</v>
      </c>
      <c r="B12" s="11" t="s">
        <v>157</v>
      </c>
      <c r="C12" s="12"/>
      <c r="D12" s="13"/>
      <c r="E12" s="14"/>
      <c r="F12" s="15">
        <f>Troškovnik!F60</f>
        <v>0</v>
      </c>
    </row>
    <row r="13" spans="1:6" x14ac:dyDescent="0.3">
      <c r="A13" s="10" t="s">
        <v>80</v>
      </c>
      <c r="B13" s="11" t="s">
        <v>100</v>
      </c>
      <c r="C13" s="12"/>
      <c r="D13" s="13"/>
      <c r="E13" s="14"/>
      <c r="F13" s="15">
        <f>Troškovnik!F62</f>
        <v>0</v>
      </c>
    </row>
    <row r="14" spans="1:6" x14ac:dyDescent="0.3">
      <c r="A14" s="10" t="s">
        <v>86</v>
      </c>
      <c r="B14" s="11" t="s">
        <v>101</v>
      </c>
      <c r="C14" s="12"/>
      <c r="D14" s="13"/>
      <c r="E14" s="14"/>
      <c r="F14" s="15">
        <f>Troškovnik!F68</f>
        <v>0</v>
      </c>
    </row>
    <row r="15" spans="1:6" ht="15" thickBot="1" x14ac:dyDescent="0.35">
      <c r="A15" s="10" t="s">
        <v>133</v>
      </c>
      <c r="B15" s="11" t="s">
        <v>115</v>
      </c>
      <c r="C15" s="12"/>
      <c r="D15" s="13"/>
      <c r="E15" s="14"/>
      <c r="F15" s="15">
        <f>Troškovnik!F72</f>
        <v>0</v>
      </c>
    </row>
    <row r="16" spans="1:6" ht="19.2" thickTop="1" thickBot="1" x14ac:dyDescent="0.4">
      <c r="D16" s="46" t="s">
        <v>10</v>
      </c>
      <c r="E16" s="46"/>
      <c r="F16" s="4">
        <f>SUM(F6:F15)</f>
        <v>0</v>
      </c>
    </row>
    <row r="17" spans="4:6" ht="18" x14ac:dyDescent="0.35">
      <c r="D17" s="47" t="s">
        <v>11</v>
      </c>
      <c r="E17" s="47"/>
      <c r="F17" s="5">
        <f>F16*0.25</f>
        <v>0</v>
      </c>
    </row>
    <row r="18" spans="4:6" ht="18.600000000000001" thickBot="1" x14ac:dyDescent="0.4">
      <c r="D18" s="48" t="s">
        <v>12</v>
      </c>
      <c r="E18" s="48"/>
      <c r="F18" s="6">
        <f>F16+F17</f>
        <v>0</v>
      </c>
    </row>
  </sheetData>
  <mergeCells count="4">
    <mergeCell ref="B2:F2"/>
    <mergeCell ref="D16:E16"/>
    <mergeCell ref="D17:E17"/>
    <mergeCell ref="D18:E18"/>
  </mergeCells>
  <pageMargins left="0.70866141732283472" right="0.70866141732283472" top="0.74803149606299213" bottom="0.74803149606299213" header="0.31496062992125984" footer="0.31496062992125984"/>
  <pageSetup paperSize="9" orientation="landscape" r:id="rId1"/>
  <headerFooter>
    <oddFooter>&amp;L&amp;8TKP 21/18&amp;R&amp;"-,Italic"&amp;8Izgradnja nogostupa uz ulicu Šetalište Mate Raosa u Vrgorcu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Rekapitulacija</vt:lpstr>
      <vt:lpstr>Troškovnik!Ispis_naslova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Danijel Pervan</cp:lastModifiedBy>
  <cp:lastPrinted>2018-03-02T21:13:49Z</cp:lastPrinted>
  <dcterms:created xsi:type="dcterms:W3CDTF">2016-02-21T16:51:27Z</dcterms:created>
  <dcterms:modified xsi:type="dcterms:W3CDTF">2018-06-19T15:42:23Z</dcterms:modified>
</cp:coreProperties>
</file>