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mc:AlternateContent xmlns:mc="http://schemas.openxmlformats.org/markup-compatibility/2006">
    <mc:Choice Requires="x15">
      <x15ac:absPath xmlns:x15ac="http://schemas.microsoft.com/office/spreadsheetml/2010/11/ac" url="https://d.docs.live.net/9b9252805bf1742f/Office/Javna nabava/Javna nabava 2020/58-20_Rekonstrukcija okoliša rodne kuče Tina Ujevića/"/>
    </mc:Choice>
  </mc:AlternateContent>
  <xr:revisionPtr revIDLastSave="2" documentId="11_1A72E4ABEC9B068244FED0FE4C1F6194B0390994" xr6:coauthVersionLast="45" xr6:coauthVersionMax="45" xr10:uidLastSave="{C9641307-362D-465F-9FEF-1C6C45E37AFC}"/>
  <bookViews>
    <workbookView xWindow="-108" yWindow="-108" windowWidth="23256" windowHeight="12696" tabRatio="760" activeTab="7" xr2:uid="{00000000-000D-0000-FFFF-FFFF00000000}"/>
  </bookViews>
  <sheets>
    <sheet name="TRO" sheetId="29" r:id="rId1"/>
    <sheet name="1" sheetId="1" r:id="rId2"/>
    <sheet name="2" sheetId="3" r:id="rId3"/>
    <sheet name="3" sheetId="10" r:id="rId4"/>
    <sheet name="4" sheetId="12" r:id="rId5"/>
    <sheet name="5" sheetId="15" r:id="rId6"/>
    <sheet name="6" sheetId="20" r:id="rId7"/>
    <sheet name="REK" sheetId="28" r:id="rId8"/>
  </sheets>
  <definedNames>
    <definedName name="_xlnm.Print_Titles" localSheetId="1">'1'!$1:$6</definedName>
    <definedName name="_xlnm.Print_Titles" localSheetId="2">'2'!$1:$6</definedName>
    <definedName name="_xlnm.Print_Titles" localSheetId="3">'3'!$1:$6</definedName>
    <definedName name="_xlnm.Print_Titles" localSheetId="4">'4'!$1:$6</definedName>
    <definedName name="_xlnm.Print_Titles" localSheetId="5">'5'!$1:$6</definedName>
    <definedName name="_xlnm.Print_Titles" localSheetId="6">'6'!$1:$6</definedName>
    <definedName name="_xlnm.Print_Titles" localSheetId="7">REK!$1:$5</definedName>
    <definedName name="_xlnm.Print_Titles" localSheetId="0">TRO!$1:$6</definedName>
    <definedName name="_xlnm.Print_Area" localSheetId="1">'1'!$A$1:$G$58</definedName>
    <definedName name="_xlnm.Print_Area" localSheetId="2">'2'!$A$1:$G$63</definedName>
    <definedName name="_xlnm.Print_Area" localSheetId="5">'5'!$A$1:$G$30</definedName>
    <definedName name="_xlnm.Print_Area" localSheetId="7">REK!$A$1:$D$23</definedName>
    <definedName name="_xlnm.Print_Area" localSheetId="0">TRO!$A$1:$G$52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20" l="1"/>
  <c r="G53" i="1"/>
  <c r="G48" i="1"/>
  <c r="G23" i="15" l="1"/>
  <c r="G22" i="15"/>
  <c r="G21" i="15"/>
  <c r="G20" i="15" l="1"/>
  <c r="E17" i="15"/>
  <c r="G17" i="15" s="1"/>
  <c r="G16" i="15"/>
  <c r="G15" i="15"/>
  <c r="G14" i="15"/>
  <c r="G13" i="15"/>
  <c r="G12" i="15"/>
  <c r="G11" i="15"/>
  <c r="G10" i="15"/>
  <c r="G9" i="15"/>
  <c r="G18" i="10"/>
  <c r="G17" i="10"/>
  <c r="G16" i="10"/>
  <c r="G45" i="3"/>
  <c r="G44" i="3"/>
  <c r="G43" i="3"/>
  <c r="G42" i="3"/>
  <c r="G41" i="3"/>
  <c r="G40" i="3"/>
  <c r="G39" i="3"/>
  <c r="G38" i="3"/>
  <c r="G29" i="3"/>
  <c r="G28" i="3"/>
  <c r="G27" i="3"/>
  <c r="G26" i="3"/>
  <c r="G25" i="3"/>
  <c r="G24" i="3"/>
  <c r="G23" i="3"/>
  <c r="G22" i="3"/>
  <c r="G37" i="3"/>
  <c r="G36" i="3"/>
  <c r="G35" i="3"/>
  <c r="G34" i="3"/>
  <c r="G33" i="3"/>
  <c r="G32" i="3"/>
  <c r="G31" i="3"/>
  <c r="G30" i="3"/>
  <c r="G53" i="3"/>
  <c r="G51" i="3"/>
  <c r="G50" i="3"/>
  <c r="G49" i="3"/>
  <c r="G48" i="3"/>
  <c r="G47" i="3"/>
  <c r="G46" i="3"/>
  <c r="G21" i="3"/>
  <c r="G19" i="3"/>
  <c r="G18" i="3"/>
  <c r="G17" i="3"/>
  <c r="G16" i="3"/>
  <c r="G15" i="3"/>
  <c r="G14" i="3"/>
  <c r="G38" i="1"/>
  <c r="G37" i="1"/>
  <c r="G36" i="1"/>
  <c r="G35" i="1"/>
  <c r="G34" i="1"/>
  <c r="G23" i="1"/>
  <c r="G22" i="1"/>
  <c r="G21" i="1"/>
  <c r="G20" i="1"/>
  <c r="G28" i="1"/>
  <c r="G27" i="1"/>
  <c r="G26" i="1"/>
  <c r="G25" i="1"/>
  <c r="G24" i="1"/>
  <c r="G33" i="1"/>
  <c r="G32" i="1"/>
  <c r="G31" i="1"/>
  <c r="G30" i="1"/>
  <c r="G29" i="1"/>
  <c r="G23" i="12"/>
  <c r="G22" i="12"/>
  <c r="G21" i="12"/>
  <c r="G52" i="3" l="1"/>
  <c r="G20" i="3"/>
  <c r="G30" i="12" l="1"/>
  <c r="G29" i="12"/>
  <c r="G35" i="12"/>
  <c r="G34" i="12"/>
  <c r="G33" i="12"/>
  <c r="G32" i="12"/>
  <c r="G31" i="12"/>
  <c r="G28" i="12"/>
  <c r="G27" i="12"/>
  <c r="G26" i="12"/>
  <c r="G25" i="12"/>
  <c r="G24" i="12"/>
  <c r="G20" i="12"/>
  <c r="G19" i="12"/>
  <c r="G18" i="12"/>
  <c r="G17" i="12"/>
  <c r="G16" i="12"/>
  <c r="G15" i="12"/>
  <c r="G14" i="12"/>
  <c r="G12" i="12"/>
  <c r="G13" i="12"/>
  <c r="G11" i="12"/>
  <c r="G13" i="3" l="1"/>
  <c r="G12" i="3"/>
  <c r="G11" i="3"/>
  <c r="G18" i="20"/>
  <c r="G17" i="20"/>
  <c r="G16" i="20"/>
  <c r="G15" i="20"/>
  <c r="G14" i="20"/>
  <c r="G19" i="15" l="1"/>
  <c r="G18" i="15"/>
  <c r="G13" i="10"/>
  <c r="G12" i="10"/>
  <c r="G11" i="10"/>
  <c r="G55" i="1" l="1"/>
  <c r="G43" i="1"/>
  <c r="G42" i="1"/>
  <c r="G41" i="1"/>
  <c r="G40" i="1"/>
  <c r="G39" i="1"/>
  <c r="G19" i="1"/>
  <c r="G18" i="1"/>
  <c r="G17" i="1"/>
  <c r="G16" i="1"/>
  <c r="G15" i="1"/>
  <c r="G14" i="1"/>
  <c r="G13" i="1"/>
  <c r="G12" i="1"/>
  <c r="G11" i="1"/>
  <c r="G10" i="1"/>
  <c r="A11" i="15" l="1"/>
  <c r="A20" i="15" l="1"/>
  <c r="A21" i="20" s="1"/>
  <c r="G13" i="20"/>
  <c r="G12" i="20"/>
  <c r="G11" i="20"/>
  <c r="A11" i="20"/>
  <c r="A16" i="20" s="1"/>
  <c r="G10" i="20" l="1"/>
  <c r="G9" i="20"/>
  <c r="G58" i="3" l="1"/>
  <c r="G57" i="3"/>
  <c r="G56" i="3"/>
  <c r="G55" i="3"/>
  <c r="G54" i="3"/>
  <c r="B3" i="28"/>
  <c r="A3" i="28"/>
  <c r="C62" i="3"/>
  <c r="B13" i="28" s="1"/>
  <c r="A62" i="3"/>
  <c r="A13" i="28" s="1"/>
  <c r="G9" i="3"/>
  <c r="G8" i="3"/>
  <c r="G7" i="3"/>
  <c r="C4" i="3"/>
  <c r="A4" i="3"/>
  <c r="C20" i="10"/>
  <c r="B15" i="28" s="1"/>
  <c r="A20" i="10"/>
  <c r="A15" i="28" s="1"/>
  <c r="G10" i="10"/>
  <c r="G9" i="10"/>
  <c r="G8" i="10"/>
  <c r="G7" i="10"/>
  <c r="C4" i="10"/>
  <c r="A4" i="10"/>
  <c r="C36" i="12"/>
  <c r="B17" i="28" s="1"/>
  <c r="A36" i="12"/>
  <c r="A17" i="28" s="1"/>
  <c r="G10" i="12"/>
  <c r="G9" i="12"/>
  <c r="G8" i="12"/>
  <c r="G7" i="12"/>
  <c r="C4" i="12"/>
  <c r="A4" i="12"/>
  <c r="C29" i="15"/>
  <c r="B19" i="28" s="1"/>
  <c r="A29" i="15"/>
  <c r="A19" i="28" s="1"/>
  <c r="G8" i="15"/>
  <c r="G7" i="15"/>
  <c r="C4" i="15"/>
  <c r="A4" i="15"/>
  <c r="C27" i="20"/>
  <c r="B21" i="28" s="1"/>
  <c r="A27" i="20"/>
  <c r="A21" i="28" s="1"/>
  <c r="G8" i="20"/>
  <c r="G7" i="20"/>
  <c r="C4" i="20"/>
  <c r="A4" i="20"/>
  <c r="C57" i="1"/>
  <c r="B11" i="28" s="1"/>
  <c r="G9" i="1"/>
  <c r="A57" i="1"/>
  <c r="A11" i="28" s="1"/>
  <c r="G8" i="1"/>
  <c r="G7" i="1"/>
  <c r="C4" i="1"/>
  <c r="A4" i="1"/>
  <c r="A11" i="10" l="1"/>
  <c r="A16" i="10" s="1"/>
  <c r="A11" i="3"/>
  <c r="A11" i="12"/>
  <c r="A16" i="12" s="1"/>
  <c r="G27" i="20"/>
  <c r="D21" i="28" s="1"/>
  <c r="G59" i="3"/>
  <c r="G60" i="3"/>
  <c r="G57" i="1"/>
  <c r="D11" i="28" s="1"/>
  <c r="G29" i="15"/>
  <c r="D19" i="28" s="1"/>
  <c r="G20" i="10"/>
  <c r="D15" i="28" s="1"/>
  <c r="G36" i="12"/>
  <c r="D17" i="28" s="1"/>
  <c r="A16" i="3" l="1"/>
  <c r="G62" i="3"/>
  <c r="D13" i="28" s="1"/>
  <c r="D23" i="28" s="1"/>
  <c r="A21" i="12" l="1"/>
  <c r="A24" i="3"/>
  <c r="A32" i="3" s="1"/>
  <c r="A26" i="12" l="1"/>
  <c r="A31" i="12" s="1"/>
  <c r="A40" i="3"/>
  <c r="A48" i="3" s="1"/>
  <c r="A56" i="3" l="1"/>
  <c r="A11" i="1" l="1"/>
  <c r="A16" i="1" l="1"/>
  <c r="A21" i="1" s="1"/>
  <c r="A26" i="1" s="1"/>
  <c r="A31" i="1" s="1"/>
  <c r="A36" i="1" s="1"/>
  <c r="A41" i="1" s="1"/>
  <c r="A46" i="1"/>
  <c r="A51" i="1" s="1"/>
</calcChain>
</file>

<file path=xl/sharedStrings.xml><?xml version="1.0" encoding="utf-8"?>
<sst xmlns="http://schemas.openxmlformats.org/spreadsheetml/2006/main" count="267" uniqueCount="130">
  <si>
    <t>Građevina:</t>
  </si>
  <si>
    <t>oznaka projekta:</t>
  </si>
  <si>
    <t>GRAĐEVINSKO OBRTNIČKIH RADOVA</t>
  </si>
  <si>
    <t>m²</t>
  </si>
  <si>
    <t>m³</t>
  </si>
  <si>
    <t>-</t>
  </si>
  <si>
    <t>BETONSKI I ARMIRANOBETONSKI RADOVI</t>
  </si>
  <si>
    <t>R.b.</t>
  </si>
  <si>
    <t>Opis stavke</t>
  </si>
  <si>
    <t>Jed. mjere</t>
  </si>
  <si>
    <t>Količina</t>
  </si>
  <si>
    <t>Jed. cijena</t>
  </si>
  <si>
    <t>Iznos</t>
  </si>
  <si>
    <t>UKUPNO:</t>
  </si>
  <si>
    <t>REKAPITULACIJA:</t>
  </si>
  <si>
    <t>GRAĐEVINSKI RADOVI</t>
  </si>
  <si>
    <t>U jediničnu cijenu uključena nabava, dovoz, zasipanje, razastiranje i planiranje materijala, te nabijanje do potrebne zbijenosti po projektnom rješenju ili uzancama struke, te ručni rad gdje nije moguć rad strojem.</t>
  </si>
  <si>
    <t>Obračun po m³ ugrađenog betona.</t>
  </si>
  <si>
    <t>Dobava, oblikovanje prema armaturnom planu i ugradba betonskog čelika srednje složenosti.</t>
  </si>
  <si>
    <t>Obračun po kilogramu ugrađenog čelika.</t>
  </si>
  <si>
    <t>RA B500B</t>
  </si>
  <si>
    <t>kg</t>
  </si>
  <si>
    <t>MA B500B</t>
  </si>
  <si>
    <t>kom</t>
  </si>
  <si>
    <t>m</t>
  </si>
  <si>
    <t>KAMENARSKI RADOVI</t>
  </si>
  <si>
    <t>Cijenom obuhvatiti sav potreban pričvrsni, spojni zaptivni materijal. Sve izvesti u skladu sa detaljem i shemama iz izvedbenog projekta, te dogovorima i odobrenjima glavnog projektanta.</t>
  </si>
  <si>
    <t>OSTALI RADOVI</t>
  </si>
  <si>
    <t>Nabava, doprema i ugradnja travnih rešetki.</t>
  </si>
  <si>
    <t>Travne rešetke se ugrađuje na pripremljenu posteljicu. Stavkom je predviđen sav potreban rad i materijal, kao i zasipanje rešetki po ugradnji.</t>
  </si>
  <si>
    <t>Obračun po m² ugrađenih rešetki.</t>
  </si>
  <si>
    <t>PREUREĐENJE RODNE KUĆE TINA UJEVIĆA (TINOVA KULA)</t>
  </si>
  <si>
    <t>Na k.č.br. 882; 884 i 885, k.o. Vrgorac</t>
  </si>
  <si>
    <t>Investitor: Grad Vrgorac, Tina Ujevića 8, 21 278 Vrgorac</t>
  </si>
  <si>
    <t>URED OVLAŠTENE ARHITEKTICE JOSIPA RUŽIĆ</t>
  </si>
  <si>
    <t>DOMOVINSKOG RATA 9, 21210 SOLIN</t>
  </si>
  <si>
    <t xml:space="preserve">TEL-FAKS 021 210 252 </t>
  </si>
  <si>
    <t xml:space="preserve">ZOP: </t>
  </si>
  <si>
    <t>srpanj, 2018. godine</t>
  </si>
  <si>
    <t>RUŠENJA, DEMONTAŽE I ISKOPI</t>
  </si>
  <si>
    <t>Rušenje se izvodi oprezno elektropneumatskim alatima, bez oštećivanja kamena okolnih zidova koji ostaju. Stavkom su obuhvaćeni svi radovi na rušenju, iznošenju, utovaru, prevozu i troškovi deponije.</t>
  </si>
  <si>
    <t>Obračun po m² srušenog kamenog poda.</t>
  </si>
  <si>
    <t>Rušenje podne obloge kamenom dvorišta zajedno sa svim slojevima.</t>
  </si>
  <si>
    <t>Obračun po m² srušenog poda od travnih rešetki.</t>
  </si>
  <si>
    <t>Rušenje podne obloge travnim rešetkama dvorišta zajedno sa svim slojevima.</t>
  </si>
  <si>
    <t>Obračun po m³ iskopanog materijala u sraslom.</t>
  </si>
  <si>
    <t>Vanjski kamin - roštilj se ruši i srušeni materijal se utovaruje i odvozi na trajnu deponiju. Stavkom su obuhvaćeni svi radovi na rušenju, iznošenju, utovaru, prevozu i troškovi deponije.</t>
  </si>
  <si>
    <t>Obračun po komadu kamin - roštilja.</t>
  </si>
  <si>
    <t>Rušenje vanjskog kamin - roštilja u dvorištu objekta.</t>
  </si>
  <si>
    <t>Debljina podloge 10,00 cm.  Betonska podloga se izvodi kao podloga za hidroizolaciju.</t>
  </si>
  <si>
    <r>
      <t>m</t>
    </r>
    <r>
      <rPr>
        <vertAlign val="superscript"/>
        <sz val="10"/>
        <rFont val="Arial Narrow"/>
        <family val="2"/>
        <charset val="238"/>
      </rPr>
      <t>3</t>
    </r>
  </si>
  <si>
    <r>
      <t>Obračun po m</t>
    </r>
    <r>
      <rPr>
        <vertAlign val="superscript"/>
        <sz val="10"/>
        <rFont val="Arial Narrow"/>
        <family val="2"/>
        <charset val="238"/>
      </rPr>
      <t>3</t>
    </r>
    <r>
      <rPr>
        <sz val="10"/>
        <rFont val="Arial Narrow"/>
        <family val="2"/>
        <charset val="238"/>
      </rPr>
      <t xml:space="preserve"> ugrađenog materijala u zbijenom stanju.</t>
    </r>
  </si>
  <si>
    <t>Nabava, dovoz i ugradba "tampona" ispod travnih rešetki i betonske podloge debljine 25,00 cm..</t>
  </si>
  <si>
    <t>Dobava i ugradba betona oznake C 12/15 u podlogu ispod novih kamenih obloga terena.</t>
  </si>
  <si>
    <t>Dobava i oblaganje podova staza i platoa pločama od lokalnog vapnenaca, debljine 4,00 cm u cementnom ljepilu.</t>
  </si>
  <si>
    <t>Obračun po m² izvedene obloge terase.</t>
  </si>
  <si>
    <t>Podovi se oblažu pločama debljine 4,00 cm dimenzije 30/slobodno bez fuge. Nakon postavljanja kamenog opločenja istog je potrebno impregnirati hidrofobnom impregnacijom.</t>
  </si>
  <si>
    <t>Dobava i oblaganje gazišta vanjskog stepeništa kamenim pločama od lokalnog vapnenaca, debljine 4,00 cm u cementnom ljepilu.</t>
  </si>
  <si>
    <t>Gazišta se oblažu pločama debljine 4,00 cm, izvedenih u komadu dimenzija 140 -200/30 cm. Nakon postavljanja kamenih gazišta iste je potrebno impregnirati hidrofobnom impregnacijom.</t>
  </si>
  <si>
    <t>Obračun po m² izvedenih gazišta.</t>
  </si>
  <si>
    <t>Obračun po m² obnovljene površine.</t>
  </si>
  <si>
    <t>Postojeći kameni zidovi se ispiraju visokotlačnom pumpom rotacionom vodenom četkom. Svi slabi djelovi se saniraju i obnavlja se fugiranje zidova. Sve se izvodi uz kontrolu i uz konzultaciju sa konzervatorima. Nakon sanacije fasadni zidovi se impregniraju hidrofobnom impregnacijom.</t>
  </si>
  <si>
    <t>Dobava i montaža novih kamenih rubnjaka dimenzija 25/12 cm perimetara obloga.</t>
  </si>
  <si>
    <t>Kameni rubnjaci su izvedeni od vapnenaca iz lokalnih kamenoloma. Rubnjaci se ugrađuju u zemljano suhi beton. Sve izvesti u dogovoru i pod kontrolom konzervatora. Nakon postavljanja fuge se fugiraju, a gotovi rubnjaci se impregniraju hidrofobnom impregnacijom.</t>
  </si>
  <si>
    <t>Obračun po m postavljenih rubnjaka.</t>
  </si>
  <si>
    <t>Dobava i oblaganje novih zidova klesanim kamenom, debljine obloge 15,00 cm.</t>
  </si>
  <si>
    <t>Kamena obloga se izvodi od klesanog kamena od vapnenaca iz lokalnih kamenoloma. Način klesanja i vrsta veza u svemu u dogovoru i pod kontrolom konzervatora. Nakon izvedbe obloge i fugiranja zid je potrebno impregnirati hidrofobnom impregnacijom.</t>
  </si>
  <si>
    <t>Obračun po m² izvedene obloge.</t>
  </si>
  <si>
    <t>Rušenje stepenica na sjevernom kraju parcele.</t>
  </si>
  <si>
    <t>Stepenice na sjevernom kraju parcele se ruše i srušeni materijal se utovaruje i odvozi na trajnu deponiju. Stavkom su obuhvaćeni svi radovi na rušenju, iznošenju, utovaru, prevozu i troškovi deponije.</t>
  </si>
  <si>
    <t>Iskop se vrši ručno u materijalu C kategorije (nasipnom materijalu), uz zaštitu pokosa za vrijeme iskopa. Stavkom su obuhvaćeni svi radovi na iskopu, iznošenju, utovaru, prevozu i troškovi deponije.</t>
  </si>
  <si>
    <t>Rušenje kameno betonskih ogradnih zidova na gornjem platou.</t>
  </si>
  <si>
    <t>Obračun po m³ srušenog zida.</t>
  </si>
  <si>
    <t>Ručni iskop za temelje novih potpornih zidova i spremišta za teleskopske tribine.</t>
  </si>
  <si>
    <t>Rušenje postojećih metalnih pergola.</t>
  </si>
  <si>
    <t>Pergole izvedene od čeličnih cijevi se ruše, usitnjavaju i srušeni materijal se utovaruje i odvozi na trajnu deponiju. Stavkom su obuhvaćeni svi radovi na rušenju, iznošenju, utovaru, prevozu i troškovi deponije.</t>
  </si>
  <si>
    <t>Obračun po m² tlocrta pergola.</t>
  </si>
  <si>
    <t>Dobava, ugradba i njega vodonepropusnog betona oznake C 25/30 u armiranobetonske temelje novih zidova i spremišta tribina.</t>
  </si>
  <si>
    <t>Temelji se izvode u dvostranoj drvenoj oplati. Na svakom eventualnom prekidu betoniranja, prije nastavka ugraditi water-stop traku.</t>
  </si>
  <si>
    <t>Beton temelja.</t>
  </si>
  <si>
    <t>Dvostrana oplata.</t>
  </si>
  <si>
    <t>Dobava, ugradba i njega vodonepropusnog betona oznake C 25/30 u nove podeste i stepeništa na tlu.</t>
  </si>
  <si>
    <t>Nova gazišta i podesti se izvode u odgovarajućoj oplati. Gornja površina mora biti ravna i zaglađena daskom.</t>
  </si>
  <si>
    <t>Beton stepenica i podesta.</t>
  </si>
  <si>
    <t>Oplata.</t>
  </si>
  <si>
    <t>Dobava, ugradba i njega vodonepropusnog betona oznake C 25/30 u zidove spremišta za tribine..</t>
  </si>
  <si>
    <t>Zidovi spremišta za tribine se izvode u glatkoj oplati za vidljivi beton.</t>
  </si>
  <si>
    <t>Beton zidova.</t>
  </si>
  <si>
    <t>Oplata glatka za vidljivi beton.</t>
  </si>
  <si>
    <t>Novi ogradni i potporni zidovi  se izvode u glatkoj drvenoj oplati.</t>
  </si>
  <si>
    <t>Zidna oplata.</t>
  </si>
  <si>
    <t>Ploča spremišta za tribine se izvodi u glatkoj oplati za vidljivi beton.</t>
  </si>
  <si>
    <t>Oplata glatka za vidljivi beton sa podupiranjem.</t>
  </si>
  <si>
    <t>Beton ploče.</t>
  </si>
  <si>
    <t xml:space="preserve">Hrastove daske su finalno obrađene brušenjem i lakiranjem mat lakom otpornim na UV zračenje (marine lak). Obloga je izvedena na potkonstrukciji od hrastovih letava suhomontažnu pričvršćenih za betonski zid. Dimenzija po izboru projektanta. </t>
  </si>
  <si>
    <t>Obračun po m² postavljene obloge.</t>
  </si>
  <si>
    <t>BRAVARSKI I LIMARSKI RADOVI</t>
  </si>
  <si>
    <t>Nabava materijala, izrada i montaža  konstrukcije pergole.</t>
  </si>
  <si>
    <t>Obračun po kg izvedene konstrukcije i m ugrađenih čeličenih užadi.</t>
  </si>
  <si>
    <t>Čelična konstrukcija.</t>
  </si>
  <si>
    <t>Čelična užad.</t>
  </si>
  <si>
    <t>Konstrukcija pergole je izvedena od pravokutnih cijevi 200/150 mm, vruće cinčanih. Između nosača se rastežu čelična užad debljine 10 mm od nehrđajućeg čelika.</t>
  </si>
  <si>
    <t>Nabava materijala, izrada i montaža  limenog oluka odvoda vode sa gornje terase.</t>
  </si>
  <si>
    <t>Sve mjere kontrolirati na licu mjesta. Izvođač je dužan prije izrade dogovoriti sve detalje s projektantom, te dostaviti radionički nacrt na uvid i ovjeru projektantu.</t>
  </si>
  <si>
    <t>Obračun po m izvedenog oluka.</t>
  </si>
  <si>
    <t>Vertikalni odvod je izveden od pocinčanog lima debljine 0,55 mm. Stavkom je obuhvaćen sav potreban materijal, spojni i pričvrsni materijal i radne skele.</t>
  </si>
  <si>
    <t>TROŠKOVNIK</t>
  </si>
  <si>
    <t>s projektantskim cijenama</t>
  </si>
  <si>
    <t>TD: 05/18 T</t>
  </si>
  <si>
    <t>Dobava, ugradba i njega vodonepropusnog betona oznake C 25/30 u nove ogradne i potporne zidove..</t>
  </si>
  <si>
    <t>Dobava, ugradba i njega vodonepropusnog betona oznake C 25/30 u ploču spremišta za tribine.</t>
  </si>
  <si>
    <t>Dobava, dostava i postava drvenog poklopca bunara/gustirne s okovom i lokotom.</t>
  </si>
  <si>
    <t>Hrastove daske su finalno obrađene brušenjem i lakiranjem mat lakom otpornim na UV zračenje (marine lak).  Dimenzija i izged poklopca i okova u svemu prema uzoru na postojeći.</t>
  </si>
  <si>
    <t>Obračun pokomadu postavljenog poklopca.</t>
  </si>
  <si>
    <t>Dobava, dostava i postava hrastovih dasaka debljine 2,4 cm koje služe kao sjedišta na kameno betonskom zidu.</t>
  </si>
  <si>
    <t>DRVENE OBLOGE</t>
  </si>
  <si>
    <t>6.</t>
  </si>
  <si>
    <t>Demontaža i odvoz žardinjera od azbest cementnih cijevi.</t>
  </si>
  <si>
    <t>Stavkom je obuhvaćeno ipražnjenje žardinjeri, utovar i odvoz na trajnu deponiju za opasan otpad. Stavkom su obuhvaćeni svi troškovi pražnjenja, utovara, odvoza i takse za deponiranje opasnog otpada.</t>
  </si>
  <si>
    <t>Obračun po komadu odvezene žardinjere..</t>
  </si>
  <si>
    <t>Rušenje asfaltnog zastora trotoara uz objekat zajedno sa svim slojevima.</t>
  </si>
  <si>
    <t>Rušenje se izvodi oprezno elektropneumatskim alatima, bez oštećivanja kamena okolnih zidova koji ostaju. Prije početka rušenja granicu rušenja ispilati dijamantnom pilom. Stavkom su obuhvaćeni svi radovi na rušenju, iznošenju, utovaru, prevozu i troškovi deponije.</t>
  </si>
  <si>
    <t>Obračun po m² srušenog asfaltnog zastora.</t>
  </si>
  <si>
    <t>Pranje i čišćenje fasade  okolnih zidova.</t>
  </si>
  <si>
    <t>Dobava i montaža kanala za linijsku odvodnju  nosivosti A15 do C250 prema HR EN 1433. Kanal je  građevinske visine 210 mm. Svjetla širina kanala je 150 mm, građevinska širina 188 mm, građevinska dužina 1000 mm. Rubovi kanala izvedeni iz kompozita debljine 4 mm koji služi kao dosjed za polaganje pokrovne rešetke. Kanal se izvodi polaganjem na betonsku podlogu marke B25 debljine sloja 15 cm, bočno  kanal založiti betonom. Gornji rub  rešetke se izvodi u razini 2 - 5 mm ispod kote gotove završne okolne površine. Sve sa priborom za montažu do potpune funkcionalnosti.</t>
  </si>
  <si>
    <t xml:space="preserve">U stavku je uključena i dobava i montaža pokrovnih rešetki za opterećenje za srednje teški promet  iz vruće pocinčanog čelika sa rasporom širine 10 mm. Rešetka je visine 10,5 cm, duljine 100 cm. </t>
  </si>
  <si>
    <t xml:space="preserve">U stavku je uključena i dobava i montaža sabirnika za horizontalni priključak na cijev s integriranom posudom za skupljanje krupnije prljavštine, kao i dobava i montaža revizionog elementavruće pocinčanog čelika sa rasporom širine 10 mm. Revizija je visine 10,5 cm, duljine 50 cm. </t>
  </si>
  <si>
    <t>Obračun po m izvedenog kanala.</t>
  </si>
  <si>
    <t>GRAĐEVINSKI RADOVI:</t>
  </si>
  <si>
    <t xml:space="preserve">Rekonstrukcija okoliša rodne kuće Tina Ujevića u Vrgorcu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</si>
</sst>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General&quot;.&quot;"/>
  </numFmts>
  <fonts count="21" x14ac:knownFonts="1">
    <font>
      <sz val="11"/>
      <color theme="1"/>
      <name val="Arial Narrow"/>
      <family val="2"/>
      <charset val="238"/>
    </font>
    <font>
      <sz val="11"/>
      <color theme="1"/>
      <name val="Arial Narrow"/>
      <family val="2"/>
      <charset val="238"/>
    </font>
    <font>
      <b/>
      <sz val="10"/>
      <name val="Arial Narrow"/>
      <family val="2"/>
      <charset val="238"/>
    </font>
    <font>
      <sz val="10"/>
      <name val="Arial Narrow"/>
      <family val="2"/>
      <charset val="238"/>
    </font>
    <font>
      <b/>
      <sz val="14"/>
      <name val="Arial Narrow"/>
      <family val="2"/>
    </font>
    <font>
      <b/>
      <sz val="16"/>
      <name val="Arial Narrow"/>
      <family val="2"/>
    </font>
    <font>
      <b/>
      <sz val="10"/>
      <name val="Arial Narrow"/>
      <family val="2"/>
    </font>
    <font>
      <sz val="10"/>
      <name val="Arial Narrow"/>
      <family val="2"/>
    </font>
    <font>
      <i/>
      <sz val="10"/>
      <name val="Arial Narrow"/>
      <family val="2"/>
    </font>
    <font>
      <b/>
      <sz val="10"/>
      <color indexed="10"/>
      <name val="Arial Narrow"/>
      <family val="2"/>
      <charset val="238"/>
    </font>
    <font>
      <sz val="10"/>
      <name val="Arial"/>
      <family val="2"/>
      <charset val="238"/>
    </font>
    <font>
      <sz val="10"/>
      <name val="Arial"/>
      <family val="2"/>
      <charset val="238"/>
    </font>
    <font>
      <sz val="10"/>
      <name val="Arial"/>
      <family val="2"/>
    </font>
    <font>
      <sz val="10"/>
      <name val="Arial"/>
      <family val="2"/>
      <charset val="1"/>
    </font>
    <font>
      <vertAlign val="superscript"/>
      <sz val="10"/>
      <name val="Arial Narrow"/>
      <family val="2"/>
      <charset val="238"/>
    </font>
    <font>
      <sz val="12"/>
      <name val="Arial CE"/>
      <charset val="238"/>
    </font>
    <font>
      <b/>
      <sz val="12"/>
      <name val="Cambria"/>
      <family val="1"/>
      <charset val="238"/>
    </font>
    <font>
      <sz val="10"/>
      <name val="Cambria"/>
      <family val="1"/>
      <charset val="238"/>
    </font>
    <font>
      <i/>
      <sz val="10"/>
      <name val="Cambria"/>
      <family val="1"/>
      <charset val="238"/>
    </font>
    <font>
      <b/>
      <sz val="10"/>
      <name val="Cambria"/>
      <family val="1"/>
      <charset val="238"/>
    </font>
    <font>
      <b/>
      <sz val="6"/>
      <name val="Cambria"/>
      <family val="1"/>
      <charset val="23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s>
  <cellStyleXfs count="9">
    <xf numFmtId="0" fontId="0" fillId="0" borderId="0"/>
    <xf numFmtId="0" fontId="1" fillId="0" borderId="0"/>
    <xf numFmtId="164" fontId="10" fillId="0" borderId="0" applyFont="0" applyFill="0" applyBorder="0" applyAlignment="0" applyProtection="0"/>
    <xf numFmtId="0" fontId="11" fillId="0" borderId="0"/>
    <xf numFmtId="0" fontId="12" fillId="0" borderId="0"/>
    <xf numFmtId="0" fontId="13" fillId="0" borderId="0"/>
    <xf numFmtId="0" fontId="10" fillId="0" borderId="0"/>
    <xf numFmtId="0" fontId="15" fillId="0" borderId="0"/>
    <xf numFmtId="0" fontId="10" fillId="0" borderId="0"/>
  </cellStyleXfs>
  <cellXfs count="164">
    <xf numFmtId="0" fontId="0" fillId="0" borderId="0" xfId="0"/>
    <xf numFmtId="0" fontId="3" fillId="0" borderId="0" xfId="0" applyFont="1"/>
    <xf numFmtId="4" fontId="3" fillId="0" borderId="9" xfId="0" applyNumberFormat="1" applyFont="1" applyBorder="1" applyAlignment="1">
      <alignment horizontal="center"/>
    </xf>
    <xf numFmtId="4" fontId="3" fillId="0" borderId="9" xfId="0" applyNumberFormat="1" applyFont="1" applyBorder="1" applyAlignment="1">
      <alignment horizontal="center" vertical="center" shrinkToFit="1"/>
    </xf>
    <xf numFmtId="0" fontId="4" fillId="0" borderId="0" xfId="0" applyFont="1" applyFill="1" applyAlignment="1">
      <alignment horizontal="center" vertical="top"/>
    </xf>
    <xf numFmtId="4" fontId="4" fillId="0" borderId="0" xfId="0" applyNumberFormat="1"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center" vertical="top"/>
    </xf>
    <xf numFmtId="4" fontId="5" fillId="0" borderId="0" xfId="0" applyNumberFormat="1" applyFont="1" applyFill="1" applyAlignment="1">
      <alignment horizontal="center"/>
    </xf>
    <xf numFmtId="0" fontId="5"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vertical="top"/>
    </xf>
    <xf numFmtId="0" fontId="3" fillId="0" borderId="0" xfId="0" applyFont="1" applyFill="1" applyAlignment="1">
      <alignment wrapText="1"/>
    </xf>
    <xf numFmtId="0" fontId="3" fillId="0" borderId="0" xfId="0" applyFont="1" applyFill="1"/>
    <xf numFmtId="4" fontId="3" fillId="0" borderId="0" xfId="0" applyNumberFormat="1" applyFont="1" applyFill="1" applyAlignment="1">
      <alignment horizontal="center"/>
    </xf>
    <xf numFmtId="4" fontId="3" fillId="0" borderId="0" xfId="0" applyNumberFormat="1" applyFont="1" applyFill="1" applyAlignment="1">
      <alignment horizontal="right"/>
    </xf>
    <xf numFmtId="4" fontId="3" fillId="0" borderId="0" xfId="0" applyNumberFormat="1" applyFont="1" applyFill="1"/>
    <xf numFmtId="0" fontId="6" fillId="0" borderId="0" xfId="0" applyFont="1" applyFill="1" applyAlignment="1">
      <alignment horizontal="center" vertical="top"/>
    </xf>
    <xf numFmtId="165" fontId="2" fillId="0" borderId="0" xfId="0" applyNumberFormat="1" applyFont="1" applyFill="1" applyAlignment="1">
      <alignment horizontal="center" vertical="top"/>
    </xf>
    <xf numFmtId="0" fontId="2" fillId="0" borderId="0" xfId="0" applyFont="1" applyFill="1" applyAlignment="1">
      <alignment horizontal="center" vertical="top"/>
    </xf>
    <xf numFmtId="0" fontId="2" fillId="0" borderId="0" xfId="0" applyFont="1" applyFill="1"/>
    <xf numFmtId="165" fontId="6" fillId="0" borderId="0" xfId="0" applyNumberFormat="1" applyFont="1" applyFill="1" applyAlignment="1">
      <alignment horizontal="center" vertical="top"/>
    </xf>
    <xf numFmtId="0" fontId="7" fillId="0" borderId="0" xfId="0" applyFont="1" applyFill="1" applyAlignment="1">
      <alignment horizontal="center" vertical="top"/>
    </xf>
    <xf numFmtId="0" fontId="6" fillId="0" borderId="0" xfId="0" applyFont="1" applyFill="1"/>
    <xf numFmtId="0" fontId="7" fillId="0" borderId="0" xfId="0" applyFont="1" applyFill="1"/>
    <xf numFmtId="165" fontId="8" fillId="0" borderId="0" xfId="0" applyNumberFormat="1" applyFont="1" applyFill="1" applyAlignment="1">
      <alignment horizontal="right"/>
    </xf>
    <xf numFmtId="0" fontId="8" fillId="0" borderId="0" xfId="0" applyFont="1" applyFill="1" applyAlignment="1">
      <alignment vertical="top"/>
    </xf>
    <xf numFmtId="0" fontId="8" fillId="0" borderId="0" xfId="0" applyFont="1" applyFill="1" applyAlignment="1"/>
    <xf numFmtId="0" fontId="8" fillId="0" borderId="0" xfId="0" applyFont="1" applyFill="1"/>
    <xf numFmtId="4" fontId="8" fillId="0" borderId="0" xfId="0" applyNumberFormat="1" applyFont="1" applyFill="1" applyAlignment="1">
      <alignment horizontal="center"/>
    </xf>
    <xf numFmtId="4" fontId="8" fillId="0" borderId="0" xfId="0" applyNumberFormat="1" applyFont="1" applyFill="1" applyAlignment="1">
      <alignment horizontal="right"/>
    </xf>
    <xf numFmtId="4" fontId="8" fillId="0" borderId="0" xfId="0" applyNumberFormat="1" applyFont="1" applyFill="1"/>
    <xf numFmtId="0" fontId="3" fillId="0" borderId="0" xfId="0" applyFont="1" applyFill="1" applyAlignment="1">
      <alignment vertical="top"/>
    </xf>
    <xf numFmtId="0" fontId="3" fillId="0" borderId="10" xfId="0" applyFont="1" applyFill="1" applyBorder="1" applyAlignment="1">
      <alignment horizontal="center" vertical="center"/>
    </xf>
    <xf numFmtId="0" fontId="3" fillId="0" borderId="10" xfId="0" applyFont="1" applyFill="1" applyBorder="1" applyAlignment="1">
      <alignment vertical="top"/>
    </xf>
    <xf numFmtId="0" fontId="3" fillId="0" borderId="10" xfId="0" applyFont="1" applyFill="1" applyBorder="1" applyAlignment="1">
      <alignment horizontal="left" vertical="center" wrapText="1"/>
    </xf>
    <xf numFmtId="4" fontId="3" fillId="0" borderId="10" xfId="0" applyNumberFormat="1" applyFont="1" applyFill="1" applyBorder="1" applyAlignment="1">
      <alignment horizontal="center"/>
    </xf>
    <xf numFmtId="4" fontId="3" fillId="0" borderId="10" xfId="0" applyNumberFormat="1" applyFont="1" applyFill="1" applyBorder="1" applyAlignment="1">
      <alignment horizontal="right" vertical="center"/>
    </xf>
    <xf numFmtId="4" fontId="7" fillId="0" borderId="0" xfId="0" applyNumberFormat="1" applyFont="1" applyFill="1" applyAlignment="1">
      <alignment horizontal="center"/>
    </xf>
    <xf numFmtId="4" fontId="7" fillId="0" borderId="0" xfId="0" applyNumberFormat="1" applyFont="1" applyFill="1" applyAlignment="1">
      <alignment horizontal="right"/>
    </xf>
    <xf numFmtId="4" fontId="7" fillId="0" borderId="0" xfId="0" applyNumberFormat="1" applyFont="1" applyFill="1"/>
    <xf numFmtId="165" fontId="3" fillId="0" borderId="0" xfId="0" applyNumberFormat="1" applyFont="1" applyFill="1"/>
    <xf numFmtId="0" fontId="3" fillId="0" borderId="0" xfId="0" applyFont="1" applyFill="1" applyAlignment="1">
      <alignment horizontal="justify" vertical="top" wrapText="1"/>
    </xf>
    <xf numFmtId="0" fontId="7" fillId="0" borderId="0" xfId="0" applyFont="1" applyFill="1" applyAlignment="1">
      <alignment horizontal="justify" vertical="top"/>
    </xf>
    <xf numFmtId="4" fontId="7" fillId="0" borderId="0" xfId="0" applyNumberFormat="1" applyFont="1" applyFill="1" applyAlignment="1">
      <alignment horizontal="right" vertical="top"/>
    </xf>
    <xf numFmtId="4" fontId="7" fillId="0" borderId="0" xfId="0" applyNumberFormat="1" applyFont="1" applyFill="1" applyAlignment="1"/>
    <xf numFmtId="165" fontId="2" fillId="0" borderId="0" xfId="0" applyNumberFormat="1" applyFont="1" applyFill="1" applyAlignment="1">
      <alignment horizontal="right"/>
    </xf>
    <xf numFmtId="0" fontId="2" fillId="0" borderId="0" xfId="0" applyFont="1" applyFill="1" applyAlignment="1">
      <alignment horizontal="justify" vertical="top"/>
    </xf>
    <xf numFmtId="4" fontId="2" fillId="0" borderId="0" xfId="0" applyNumberFormat="1" applyFont="1" applyFill="1"/>
    <xf numFmtId="165" fontId="3" fillId="0" borderId="0" xfId="0" applyNumberFormat="1" applyFont="1" applyFill="1" applyAlignment="1">
      <alignment vertical="top"/>
    </xf>
    <xf numFmtId="4" fontId="3" fillId="0" borderId="0" xfId="0" applyNumberFormat="1" applyFont="1" applyFill="1" applyAlignment="1"/>
    <xf numFmtId="165" fontId="2" fillId="0" borderId="2" xfId="0" applyNumberFormat="1" applyFont="1" applyFill="1" applyBorder="1" applyAlignment="1">
      <alignment horizontal="center" vertical="top"/>
    </xf>
    <xf numFmtId="0" fontId="2" fillId="0" borderId="2" xfId="0" applyFont="1" applyFill="1" applyBorder="1" applyAlignment="1">
      <alignment horizontal="center" vertical="top"/>
    </xf>
    <xf numFmtId="0" fontId="2" fillId="0" borderId="2" xfId="0" applyFont="1" applyFill="1" applyBorder="1" applyAlignment="1">
      <alignment horizontal="justify" vertical="top"/>
    </xf>
    <xf numFmtId="4" fontId="2" fillId="0" borderId="2" xfId="0" applyNumberFormat="1" applyFont="1" applyFill="1" applyBorder="1" applyAlignment="1">
      <alignment horizontal="center"/>
    </xf>
    <xf numFmtId="4" fontId="2" fillId="0" borderId="2" xfId="0" applyNumberFormat="1" applyFont="1" applyFill="1" applyBorder="1" applyAlignment="1">
      <alignment horizontal="right" vertical="top"/>
    </xf>
    <xf numFmtId="4" fontId="2" fillId="0" borderId="2" xfId="0" applyNumberFormat="1" applyFont="1" applyFill="1" applyBorder="1"/>
    <xf numFmtId="4" fontId="2" fillId="0" borderId="0" xfId="0" applyNumberFormat="1" applyFont="1" applyFill="1" applyAlignment="1">
      <alignment horizontal="center"/>
    </xf>
    <xf numFmtId="0" fontId="3" fillId="0" borderId="0" xfId="0" applyFont="1" applyFill="1" applyAlignment="1">
      <alignment horizontal="justify" vertical="top"/>
    </xf>
    <xf numFmtId="0" fontId="3" fillId="0" borderId="0" xfId="0" applyFont="1" applyFill="1" applyAlignment="1">
      <alignment horizontal="justify" wrapText="1"/>
    </xf>
    <xf numFmtId="0" fontId="7" fillId="0" borderId="0" xfId="0" applyFont="1" applyFill="1" applyAlignment="1">
      <alignment horizontal="center"/>
    </xf>
    <xf numFmtId="2" fontId="3" fillId="0" borderId="0" xfId="0" applyNumberFormat="1" applyFont="1" applyFill="1" applyAlignment="1">
      <alignment horizontal="center"/>
    </xf>
    <xf numFmtId="0" fontId="7" fillId="0" borderId="0" xfId="1" applyFont="1" applyFill="1" applyAlignment="1">
      <alignment horizontal="justify" vertical="top" wrapText="1"/>
    </xf>
    <xf numFmtId="0" fontId="3" fillId="0" borderId="0" xfId="0" applyFont="1" applyAlignment="1">
      <alignment horizontal="center"/>
    </xf>
    <xf numFmtId="0" fontId="3" fillId="0" borderId="0" xfId="0" applyFont="1" applyAlignment="1">
      <alignment vertical="center"/>
    </xf>
    <xf numFmtId="0" fontId="3" fillId="0" borderId="0" xfId="0" applyNumberFormat="1" applyFont="1" applyFill="1" applyAlignment="1">
      <alignment horizontal="justify" vertical="top" wrapText="1"/>
    </xf>
    <xf numFmtId="0" fontId="7" fillId="0" borderId="0" xfId="0" applyFont="1" applyFill="1" applyAlignment="1">
      <alignment horizontal="justify" vertical="top" wrapText="1"/>
    </xf>
    <xf numFmtId="2" fontId="3" fillId="0" borderId="0" xfId="0" applyNumberFormat="1" applyFont="1" applyFill="1" applyAlignment="1">
      <alignment horizontal="justify" vertical="top" wrapText="1"/>
    </xf>
    <xf numFmtId="0" fontId="3" fillId="0" borderId="0" xfId="0" applyNumberFormat="1" applyFont="1" applyFill="1" applyAlignment="1">
      <alignment wrapText="1"/>
    </xf>
    <xf numFmtId="4" fontId="7" fillId="0" borderId="0" xfId="0" applyNumberFormat="1" applyFont="1" applyFill="1" applyAlignment="1">
      <alignment horizontal="justify" vertical="top"/>
    </xf>
    <xf numFmtId="0" fontId="3" fillId="0" borderId="0" xfId="0" applyFont="1" applyFill="1" applyAlignment="1">
      <alignment horizontal="justify" vertical="top" wrapText="1"/>
    </xf>
    <xf numFmtId="0" fontId="2" fillId="0" borderId="1" xfId="0" applyFont="1" applyBorder="1" applyAlignment="1">
      <alignment horizontal="centerContinuous" vertical="center"/>
    </xf>
    <xf numFmtId="4" fontId="3" fillId="0" borderId="2" xfId="0" applyNumberFormat="1" applyFont="1" applyBorder="1" applyAlignment="1">
      <alignment horizontal="centerContinuous" vertical="center"/>
    </xf>
    <xf numFmtId="4" fontId="2" fillId="0" borderId="5" xfId="0" applyNumberFormat="1" applyFont="1" applyFill="1" applyBorder="1" applyAlignment="1">
      <alignment horizontal="center" vertical="center"/>
    </xf>
    <xf numFmtId="2" fontId="2" fillId="0" borderId="0" xfId="0" applyNumberFormat="1" applyFont="1" applyFill="1" applyAlignment="1">
      <alignment horizontal="center" vertical="top"/>
    </xf>
    <xf numFmtId="0" fontId="9" fillId="0" borderId="0" xfId="0" applyFont="1" applyFill="1"/>
    <xf numFmtId="0" fontId="3" fillId="0" borderId="0" xfId="0" applyFont="1" applyFill="1" applyAlignment="1">
      <alignment horizontal="justify" vertical="top" wrapText="1"/>
    </xf>
    <xf numFmtId="4" fontId="3" fillId="0" borderId="0" xfId="0" applyNumberFormat="1" applyFont="1" applyAlignment="1">
      <alignment horizontal="center" vertical="center"/>
    </xf>
    <xf numFmtId="4" fontId="3" fillId="0" borderId="0" xfId="0" applyNumberFormat="1" applyFont="1" applyAlignment="1">
      <alignment horizontal="center"/>
    </xf>
    <xf numFmtId="0" fontId="3" fillId="0" borderId="0" xfId="0" applyFont="1" applyFill="1" applyAlignment="1">
      <alignment horizontal="justify" vertical="top" wrapText="1"/>
    </xf>
    <xf numFmtId="0" fontId="0" fillId="0" borderId="0" xfId="0"/>
    <xf numFmtId="0" fontId="3" fillId="0" borderId="0" xfId="0" applyFont="1" applyFill="1" applyAlignment="1">
      <alignment horizontal="center"/>
    </xf>
    <xf numFmtId="0" fontId="3" fillId="0" borderId="0" xfId="0" applyFont="1" applyFill="1" applyAlignment="1">
      <alignment horizontal="center" vertical="top"/>
    </xf>
    <xf numFmtId="0" fontId="3" fillId="0" borderId="0" xfId="0" applyFont="1" applyFill="1"/>
    <xf numFmtId="4" fontId="3" fillId="0" borderId="0" xfId="0" applyNumberFormat="1" applyFont="1" applyFill="1" applyAlignment="1">
      <alignment horizontal="center"/>
    </xf>
    <xf numFmtId="4" fontId="3" fillId="0" borderId="0" xfId="0" applyNumberFormat="1" applyFont="1" applyFill="1" applyAlignment="1">
      <alignment horizontal="right"/>
    </xf>
    <xf numFmtId="4" fontId="7" fillId="0" borderId="0" xfId="0" applyNumberFormat="1" applyFont="1" applyFill="1"/>
    <xf numFmtId="0" fontId="3" fillId="0" borderId="0" xfId="0" applyFont="1" applyFill="1" applyAlignment="1">
      <alignment horizontal="justify" vertical="top" wrapText="1"/>
    </xf>
    <xf numFmtId="165" fontId="3" fillId="0" borderId="0" xfId="0" applyNumberFormat="1" applyFont="1" applyFill="1" applyAlignment="1">
      <alignment vertical="top"/>
    </xf>
    <xf numFmtId="4" fontId="3" fillId="0" borderId="0" xfId="0" applyNumberFormat="1" applyFont="1" applyFill="1" applyAlignment="1">
      <alignment horizontal="right" vertical="top"/>
    </xf>
    <xf numFmtId="0" fontId="0" fillId="0" borderId="0" xfId="0"/>
    <xf numFmtId="0" fontId="3" fillId="0" borderId="0" xfId="0" applyFont="1" applyFill="1" applyAlignment="1">
      <alignment horizontal="center"/>
    </xf>
    <xf numFmtId="0" fontId="3" fillId="0" borderId="0" xfId="0" applyFont="1" applyFill="1" applyAlignment="1">
      <alignment horizontal="center" vertical="top"/>
    </xf>
    <xf numFmtId="0" fontId="3" fillId="0" borderId="0" xfId="0" applyFont="1" applyFill="1"/>
    <xf numFmtId="4" fontId="3" fillId="0" borderId="0" xfId="0" applyNumberFormat="1" applyFont="1" applyFill="1" applyAlignment="1">
      <alignment horizontal="center"/>
    </xf>
    <xf numFmtId="4" fontId="3" fillId="0" borderId="0" xfId="0" applyNumberFormat="1" applyFont="1" applyFill="1" applyAlignment="1">
      <alignment horizontal="right"/>
    </xf>
    <xf numFmtId="4" fontId="3" fillId="0" borderId="0" xfId="0" applyNumberFormat="1" applyFont="1" applyFill="1"/>
    <xf numFmtId="4" fontId="7" fillId="0" borderId="0" xfId="0" applyNumberFormat="1" applyFont="1" applyFill="1"/>
    <xf numFmtId="165" fontId="3" fillId="0" borderId="0" xfId="0" applyNumberFormat="1" applyFont="1" applyFill="1"/>
    <xf numFmtId="0" fontId="3" fillId="0" borderId="0" xfId="0" applyFont="1" applyFill="1" applyAlignment="1">
      <alignment horizontal="justify" vertical="top" wrapText="1"/>
    </xf>
    <xf numFmtId="165" fontId="3" fillId="0" borderId="0" xfId="0" applyNumberFormat="1" applyFont="1" applyFill="1" applyAlignment="1">
      <alignment vertical="top"/>
    </xf>
    <xf numFmtId="0" fontId="5" fillId="0" borderId="0" xfId="0" applyFont="1" applyFill="1" applyAlignment="1">
      <alignment horizontal="center" wrapText="1"/>
    </xf>
    <xf numFmtId="0" fontId="2" fillId="0" borderId="3" xfId="0" applyNumberFormat="1" applyFont="1" applyBorder="1" applyAlignment="1">
      <alignment horizontal="center" vertical="center" wrapText="1"/>
    </xf>
    <xf numFmtId="0" fontId="3" fillId="0" borderId="4" xfId="0" applyNumberFormat="1" applyFont="1" applyBorder="1" applyAlignment="1">
      <alignment wrapText="1"/>
    </xf>
    <xf numFmtId="0" fontId="3" fillId="0" borderId="5" xfId="0" applyNumberFormat="1" applyFont="1" applyBorder="1" applyAlignment="1">
      <alignment wrapText="1"/>
    </xf>
    <xf numFmtId="0" fontId="3" fillId="0" borderId="6" xfId="0" applyNumberFormat="1" applyFont="1" applyBorder="1" applyAlignment="1">
      <alignment wrapText="1"/>
    </xf>
    <xf numFmtId="0" fontId="3" fillId="0" borderId="7" xfId="0" applyNumberFormat="1" applyFont="1" applyBorder="1" applyAlignment="1">
      <alignment wrapText="1"/>
    </xf>
    <xf numFmtId="0" fontId="3" fillId="0" borderId="8" xfId="0" applyNumberFormat="1" applyFont="1" applyBorder="1" applyAlignment="1">
      <alignment wrapText="1"/>
    </xf>
    <xf numFmtId="0" fontId="2" fillId="0" borderId="3" xfId="3" applyFont="1" applyBorder="1" applyAlignment="1">
      <alignment horizontal="center" shrinkToFit="1"/>
    </xf>
    <xf numFmtId="0" fontId="2" fillId="0" borderId="4" xfId="3" applyFont="1" applyBorder="1" applyAlignment="1">
      <alignment horizontal="center" shrinkToFit="1"/>
    </xf>
    <xf numFmtId="0" fontId="2" fillId="0" borderId="5" xfId="3" applyFont="1" applyBorder="1" applyAlignment="1">
      <alignment horizontal="center" shrinkToFit="1"/>
    </xf>
    <xf numFmtId="0" fontId="3" fillId="0" borderId="11" xfId="3" applyFont="1" applyBorder="1" applyAlignment="1">
      <alignment horizontal="center"/>
    </xf>
    <xf numFmtId="0" fontId="3" fillId="0" borderId="0" xfId="3" applyFont="1" applyBorder="1" applyAlignment="1">
      <alignment horizontal="center"/>
    </xf>
    <xf numFmtId="0" fontId="3" fillId="0" borderId="12" xfId="3" applyFont="1" applyBorder="1" applyAlignment="1">
      <alignment horizont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5" fillId="0" borderId="0" xfId="0" applyNumberFormat="1" applyFont="1" applyFill="1" applyAlignment="1">
      <alignment horizontal="center" wrapText="1"/>
    </xf>
    <xf numFmtId="0" fontId="16" fillId="0" borderId="11"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12" xfId="0" applyNumberFormat="1" applyFont="1" applyBorder="1" applyAlignment="1">
      <alignment horizontal="center" vertical="center" wrapText="1"/>
    </xf>
    <xf numFmtId="0" fontId="17" fillId="0" borderId="0" xfId="0" applyFont="1"/>
    <xf numFmtId="0" fontId="16" fillId="0" borderId="6"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6" fillId="0" borderId="8" xfId="0" applyNumberFormat="1" applyFont="1" applyBorder="1" applyAlignment="1">
      <alignment horizontal="center" vertical="center" wrapText="1"/>
    </xf>
    <xf numFmtId="165" fontId="18" fillId="0" borderId="0" xfId="0" applyNumberFormat="1" applyFont="1" applyFill="1" applyAlignment="1">
      <alignment horizontal="right"/>
    </xf>
    <xf numFmtId="0" fontId="18" fillId="0" borderId="0" xfId="0" applyFont="1" applyFill="1" applyAlignment="1">
      <alignment horizontal="center"/>
    </xf>
    <xf numFmtId="4" fontId="18" fillId="0" borderId="0" xfId="0" applyNumberFormat="1" applyFont="1" applyFill="1" applyAlignment="1">
      <alignment horizontal="center"/>
    </xf>
    <xf numFmtId="4" fontId="18" fillId="0" borderId="0" xfId="0" applyNumberFormat="1" applyFont="1" applyFill="1"/>
    <xf numFmtId="0" fontId="18" fillId="0" borderId="0" xfId="0" applyFont="1" applyFill="1"/>
    <xf numFmtId="0" fontId="17" fillId="0" borderId="10" xfId="0" applyFont="1" applyFill="1" applyBorder="1" applyAlignment="1">
      <alignment horizontal="center" vertical="center"/>
    </xf>
    <xf numFmtId="0" fontId="17" fillId="0" borderId="10" xfId="0" applyFont="1" applyFill="1" applyBorder="1" applyAlignment="1">
      <alignment horizontal="left" vertical="center" wrapText="1"/>
    </xf>
    <xf numFmtId="4" fontId="17" fillId="0" borderId="10" xfId="0" applyNumberFormat="1" applyFont="1" applyFill="1" applyBorder="1" applyAlignment="1">
      <alignment horizontal="center"/>
    </xf>
    <xf numFmtId="4" fontId="17" fillId="0" borderId="10" xfId="0" applyNumberFormat="1" applyFont="1" applyFill="1" applyBorder="1" applyAlignment="1">
      <alignment horizontal="right" vertical="center"/>
    </xf>
    <xf numFmtId="4" fontId="17" fillId="0" borderId="0" xfId="0" applyNumberFormat="1" applyFont="1" applyFill="1"/>
    <xf numFmtId="0" fontId="17" fillId="0" borderId="0" xfId="0" applyFont="1" applyFill="1"/>
    <xf numFmtId="0" fontId="17" fillId="0" borderId="0" xfId="0" applyFont="1" applyFill="1" applyAlignment="1">
      <alignment wrapText="1"/>
    </xf>
    <xf numFmtId="4" fontId="17" fillId="0" borderId="0" xfId="0" applyNumberFormat="1" applyFont="1" applyFill="1" applyAlignment="1">
      <alignment horizontal="center"/>
    </xf>
    <xf numFmtId="165" fontId="17" fillId="0" borderId="0" xfId="0" applyNumberFormat="1" applyFont="1" applyFill="1"/>
    <xf numFmtId="0" fontId="17" fillId="0" borderId="0" xfId="0" applyFont="1" applyFill="1" applyAlignment="1">
      <alignment horizontal="justify" vertical="top" wrapText="1"/>
    </xf>
    <xf numFmtId="4" fontId="17" fillId="0" borderId="0" xfId="0" applyNumberFormat="1" applyFont="1" applyFill="1" applyAlignment="1">
      <alignment horizontal="right"/>
    </xf>
    <xf numFmtId="4" fontId="17" fillId="0" borderId="0" xfId="0" applyNumberFormat="1" applyFont="1" applyFill="1" applyAlignment="1"/>
    <xf numFmtId="165" fontId="19" fillId="0" borderId="0" xfId="0" applyNumberFormat="1" applyFont="1" applyFill="1" applyAlignment="1">
      <alignment horizontal="right"/>
    </xf>
    <xf numFmtId="0" fontId="19" fillId="0" borderId="0" xfId="0" applyFont="1" applyFill="1" applyAlignment="1">
      <alignment horizontal="justify" vertical="top"/>
    </xf>
    <xf numFmtId="4" fontId="19" fillId="0" borderId="0" xfId="0" applyNumberFormat="1" applyFont="1" applyFill="1" applyAlignment="1">
      <alignment horizontal="right"/>
    </xf>
    <xf numFmtId="4" fontId="19" fillId="0" borderId="0" xfId="0" applyNumberFormat="1" applyFont="1" applyFill="1" applyAlignment="1"/>
    <xf numFmtId="4" fontId="19" fillId="0" borderId="0" xfId="0" applyNumberFormat="1" applyFont="1" applyFill="1"/>
    <xf numFmtId="0" fontId="19" fillId="0" borderId="0" xfId="0" applyFont="1" applyFill="1"/>
    <xf numFmtId="165" fontId="19" fillId="0" borderId="0" xfId="0" applyNumberFormat="1" applyFont="1" applyFill="1" applyAlignment="1">
      <alignment vertical="top"/>
    </xf>
    <xf numFmtId="0" fontId="19" fillId="0" borderId="0" xfId="0" applyFont="1" applyFill="1" applyAlignment="1">
      <alignment horizontal="justify" vertical="top" wrapText="1"/>
    </xf>
    <xf numFmtId="165" fontId="20" fillId="0" borderId="0" xfId="0" applyNumberFormat="1" applyFont="1" applyFill="1" applyAlignment="1">
      <alignment vertical="top"/>
    </xf>
    <xf numFmtId="0" fontId="20" fillId="0" borderId="0" xfId="0" applyFont="1" applyFill="1" applyAlignment="1">
      <alignment horizontal="justify" vertical="top" wrapText="1"/>
    </xf>
    <xf numFmtId="4" fontId="20" fillId="0" borderId="0" xfId="0" applyNumberFormat="1" applyFont="1" applyFill="1" applyAlignment="1">
      <alignment horizontal="right"/>
    </xf>
    <xf numFmtId="4" fontId="20" fillId="0" borderId="0" xfId="0" applyNumberFormat="1" applyFont="1" applyFill="1" applyAlignment="1"/>
    <xf numFmtId="4" fontId="20" fillId="0" borderId="0" xfId="0" applyNumberFormat="1" applyFont="1" applyFill="1"/>
    <xf numFmtId="0" fontId="20" fillId="0" borderId="0" xfId="0" applyFont="1" applyFill="1"/>
    <xf numFmtId="165" fontId="19" fillId="0" borderId="0" xfId="0" applyNumberFormat="1" applyFont="1" applyFill="1"/>
    <xf numFmtId="0" fontId="19" fillId="0" borderId="0" xfId="0" applyFont="1" applyFill="1" applyAlignment="1">
      <alignment wrapText="1"/>
    </xf>
    <xf numFmtId="4" fontId="19" fillId="0" borderId="0" xfId="0" applyNumberFormat="1" applyFont="1" applyFill="1" applyAlignment="1">
      <alignment horizontal="center"/>
    </xf>
    <xf numFmtId="165" fontId="19" fillId="0" borderId="0" xfId="0" applyNumberFormat="1" applyFont="1" applyFill="1" applyAlignment="1">
      <alignment horizontal="right" vertical="top"/>
    </xf>
    <xf numFmtId="165" fontId="19" fillId="0" borderId="10" xfId="0" applyNumberFormat="1" applyFont="1" applyFill="1" applyBorder="1"/>
    <xf numFmtId="0" fontId="19" fillId="0" borderId="10" xfId="0" applyFont="1" applyFill="1" applyBorder="1" applyAlignment="1">
      <alignment vertical="center" wrapText="1"/>
    </xf>
    <xf numFmtId="4" fontId="19" fillId="0" borderId="10" xfId="0" applyNumberFormat="1" applyFont="1" applyFill="1" applyBorder="1" applyAlignment="1">
      <alignment horizontal="center" vertical="center"/>
    </xf>
    <xf numFmtId="4" fontId="19" fillId="0" borderId="10" xfId="0" applyNumberFormat="1" applyFont="1" applyFill="1" applyBorder="1" applyAlignment="1">
      <alignment vertical="center"/>
    </xf>
  </cellXfs>
  <cellStyles count="9">
    <cellStyle name="Comma 2" xfId="2" xr:uid="{00000000-0005-0000-0000-000000000000}"/>
    <cellStyle name="Navadno_List2" xfId="7" xr:uid="{00000000-0005-0000-0000-000001000000}"/>
    <cellStyle name="Normal 2" xfId="1" xr:uid="{00000000-0005-0000-0000-000003000000}"/>
    <cellStyle name="Normal 2 2" xfId="5" xr:uid="{00000000-0005-0000-0000-000004000000}"/>
    <cellStyle name="Normal 3" xfId="3" xr:uid="{00000000-0005-0000-0000-000005000000}"/>
    <cellStyle name="Normal 3 2" xfId="8" xr:uid="{00000000-0005-0000-0000-000006000000}"/>
    <cellStyle name="Normal 4" xfId="4" xr:uid="{00000000-0005-0000-0000-000007000000}"/>
    <cellStyle name="Normalno" xfId="0" builtinId="0"/>
    <cellStyle name="Normalno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showZeros="0" view="pageBreakPreview" zoomScale="120" zoomScaleNormal="100" zoomScaleSheetLayoutView="120" workbookViewId="0">
      <pane ySplit="3" topLeftCell="A13" activePane="bottomLeft" state="frozen"/>
      <selection activeCell="I10" sqref="I10"/>
      <selection pane="bottomLeft" activeCell="G27" sqref="G27"/>
    </sheetView>
  </sheetViews>
  <sheetFormatPr defaultColWidth="10.25" defaultRowHeight="13.8" x14ac:dyDescent="0.3"/>
  <cols>
    <col min="1" max="1" width="5.375" style="10" bestFit="1" customWidth="1"/>
    <col min="2" max="2" width="3.375" style="11" bestFit="1" customWidth="1"/>
    <col min="3" max="3" width="49.375" style="12" customWidth="1"/>
    <col min="4" max="4" width="10.125" style="13" customWidth="1"/>
    <col min="5" max="5" width="12.375" style="14" customWidth="1"/>
    <col min="6" max="6" width="12" style="15" customWidth="1"/>
    <col min="7" max="7" width="16.25" style="16" bestFit="1" customWidth="1"/>
    <col min="8" max="8" width="14.25" style="13" bestFit="1" customWidth="1"/>
    <col min="9" max="16384" width="10.25" style="13"/>
  </cols>
  <sheetData>
    <row r="1" spans="1:7" s="64" customFormat="1" ht="12.75" customHeight="1" x14ac:dyDescent="0.3">
      <c r="A1" s="71" t="s">
        <v>0</v>
      </c>
      <c r="B1" s="72"/>
      <c r="C1" s="72"/>
      <c r="D1" s="108" t="s">
        <v>34</v>
      </c>
      <c r="E1" s="109"/>
      <c r="F1" s="110"/>
      <c r="G1" s="73" t="s">
        <v>1</v>
      </c>
    </row>
    <row r="2" spans="1:7" s="1" customFormat="1" ht="12.75" customHeight="1" x14ac:dyDescent="0.3">
      <c r="A2" s="102" t="s">
        <v>31</v>
      </c>
      <c r="B2" s="103"/>
      <c r="C2" s="104"/>
      <c r="D2" s="111" t="s">
        <v>35</v>
      </c>
      <c r="E2" s="112"/>
      <c r="F2" s="113"/>
      <c r="G2" s="2" t="s">
        <v>108</v>
      </c>
    </row>
    <row r="3" spans="1:7" s="1" customFormat="1" x14ac:dyDescent="0.3">
      <c r="A3" s="105"/>
      <c r="B3" s="106"/>
      <c r="C3" s="107"/>
      <c r="D3" s="114" t="s">
        <v>36</v>
      </c>
      <c r="E3" s="115"/>
      <c r="F3" s="116"/>
      <c r="G3" s="3" t="s">
        <v>37</v>
      </c>
    </row>
    <row r="24" spans="2:7" s="6" customFormat="1" ht="20.399999999999999" x14ac:dyDescent="0.35">
      <c r="B24" s="4"/>
      <c r="C24" s="101" t="s">
        <v>106</v>
      </c>
      <c r="D24" s="101"/>
      <c r="E24" s="101"/>
      <c r="F24" s="101"/>
      <c r="G24" s="5"/>
    </row>
    <row r="25" spans="2:7" s="6" customFormat="1" ht="20.399999999999999" x14ac:dyDescent="0.35">
      <c r="B25" s="4"/>
      <c r="C25" s="101" t="s">
        <v>2</v>
      </c>
      <c r="D25" s="101"/>
      <c r="E25" s="101"/>
      <c r="F25" s="101"/>
      <c r="G25" s="5"/>
    </row>
    <row r="26" spans="2:7" s="6" customFormat="1" ht="20.399999999999999" x14ac:dyDescent="0.35">
      <c r="B26" s="4"/>
      <c r="C26" s="101" t="s">
        <v>107</v>
      </c>
      <c r="D26" s="101"/>
      <c r="E26" s="101"/>
      <c r="F26" s="101"/>
      <c r="G26" s="5"/>
    </row>
    <row r="27" spans="2:7" s="9" customFormat="1" ht="20.399999999999999" x14ac:dyDescent="0.35">
      <c r="B27" s="7"/>
      <c r="C27" s="117" t="s">
        <v>129</v>
      </c>
      <c r="D27" s="101"/>
      <c r="E27" s="101"/>
      <c r="F27" s="101"/>
      <c r="G27" s="8"/>
    </row>
    <row r="28" spans="2:7" s="9" customFormat="1" ht="20.399999999999999" x14ac:dyDescent="0.35">
      <c r="B28" s="7"/>
      <c r="C28" s="101" t="s">
        <v>32</v>
      </c>
      <c r="D28" s="101"/>
      <c r="E28" s="101"/>
      <c r="F28" s="101"/>
      <c r="G28" s="8"/>
    </row>
    <row r="29" spans="2:7" s="9" customFormat="1" ht="20.399999999999999" x14ac:dyDescent="0.35">
      <c r="B29" s="7"/>
      <c r="C29" s="101" t="s">
        <v>33</v>
      </c>
      <c r="D29" s="101"/>
      <c r="E29" s="101"/>
      <c r="F29" s="101"/>
      <c r="G29" s="8"/>
    </row>
    <row r="52" spans="2:7" s="6" customFormat="1" ht="20.399999999999999" x14ac:dyDescent="0.35">
      <c r="B52" s="4"/>
      <c r="C52" s="101" t="s">
        <v>38</v>
      </c>
      <c r="D52" s="101"/>
      <c r="E52" s="101"/>
      <c r="F52" s="101"/>
      <c r="G52" s="5"/>
    </row>
  </sheetData>
  <mergeCells count="11">
    <mergeCell ref="D1:F1"/>
    <mergeCell ref="D2:F2"/>
    <mergeCell ref="D3:F3"/>
    <mergeCell ref="C27:F27"/>
    <mergeCell ref="C28:F28"/>
    <mergeCell ref="C29:F29"/>
    <mergeCell ref="C52:F52"/>
    <mergeCell ref="A2:C3"/>
    <mergeCell ref="C24:F24"/>
    <mergeCell ref="C25:F25"/>
    <mergeCell ref="C26:F26"/>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58"/>
  <sheetViews>
    <sheetView showZeros="0" view="pageBreakPreview" zoomScale="120" zoomScaleNormal="100" zoomScaleSheetLayoutView="120" workbookViewId="0">
      <pane ySplit="5" topLeftCell="A39" activePane="bottomLeft" state="frozen"/>
      <selection activeCell="C6" sqref="C6"/>
      <selection pane="bottomLeft" activeCell="M52" sqref="M52"/>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5.125" style="14" bestFit="1" customWidth="1"/>
    <col min="9" max="9" width="4.375" style="14" bestFit="1" customWidth="1"/>
    <col min="10" max="10" width="6.125" style="14" bestFit="1" customWidth="1"/>
    <col min="11" max="11" width="7.875" style="14" bestFit="1" customWidth="1"/>
    <col min="12" max="14" width="10.25" style="14"/>
    <col min="15" max="16384" width="10.25" style="13"/>
  </cols>
  <sheetData>
    <row r="1" spans="1:14" s="64" customFormat="1" ht="12.75" customHeight="1" x14ac:dyDescent="0.3">
      <c r="A1" s="71" t="s">
        <v>0</v>
      </c>
      <c r="B1" s="72"/>
      <c r="C1" s="72"/>
      <c r="D1" s="108" t="s">
        <v>34</v>
      </c>
      <c r="E1" s="109"/>
      <c r="F1" s="110"/>
      <c r="G1" s="73" t="s">
        <v>1</v>
      </c>
      <c r="H1" s="77"/>
      <c r="I1" s="77"/>
      <c r="J1" s="77"/>
      <c r="K1" s="77"/>
      <c r="L1" s="77"/>
      <c r="M1" s="77"/>
      <c r="N1" s="77"/>
    </row>
    <row r="2" spans="1:14" s="1" customFormat="1" ht="12.75" customHeight="1" x14ac:dyDescent="0.3">
      <c r="A2" s="102" t="s">
        <v>31</v>
      </c>
      <c r="B2" s="103"/>
      <c r="C2" s="104"/>
      <c r="D2" s="111" t="s">
        <v>35</v>
      </c>
      <c r="E2" s="112"/>
      <c r="F2" s="113"/>
      <c r="G2" s="2" t="s">
        <v>108</v>
      </c>
      <c r="H2" s="78"/>
      <c r="I2" s="78"/>
      <c r="J2" s="78"/>
      <c r="K2" s="78"/>
      <c r="L2" s="78"/>
      <c r="M2" s="78"/>
      <c r="N2" s="78"/>
    </row>
    <row r="3" spans="1:14" s="1" customFormat="1" x14ac:dyDescent="0.3">
      <c r="A3" s="105"/>
      <c r="B3" s="106"/>
      <c r="C3" s="107"/>
      <c r="D3" s="114" t="s">
        <v>36</v>
      </c>
      <c r="E3" s="115"/>
      <c r="F3" s="116"/>
      <c r="G3" s="3" t="s">
        <v>37</v>
      </c>
      <c r="H3" s="78"/>
      <c r="I3" s="78"/>
      <c r="J3" s="78"/>
      <c r="K3" s="78"/>
      <c r="L3" s="78"/>
      <c r="M3" s="78"/>
      <c r="N3" s="78"/>
    </row>
    <row r="4" spans="1:14" s="28" customFormat="1" x14ac:dyDescent="0.3">
      <c r="A4" s="25">
        <f>+A8</f>
        <v>1</v>
      </c>
      <c r="B4" s="26"/>
      <c r="C4" s="27" t="str">
        <f>+C8</f>
        <v>RUŠENJA, DEMONTAŽE I ISKOPI</v>
      </c>
      <c r="E4" s="29"/>
      <c r="F4" s="30"/>
      <c r="G4" s="31"/>
      <c r="H4" s="29"/>
      <c r="I4" s="29"/>
      <c r="J4" s="29"/>
      <c r="K4" s="29"/>
      <c r="L4" s="29"/>
      <c r="M4" s="29"/>
      <c r="N4" s="29"/>
    </row>
    <row r="5" spans="1:14" ht="14.4" thickBot="1" x14ac:dyDescent="0.35">
      <c r="A5" s="33" t="s">
        <v>7</v>
      </c>
      <c r="B5" s="34"/>
      <c r="C5" s="35" t="s">
        <v>8</v>
      </c>
      <c r="D5" s="33" t="s">
        <v>9</v>
      </c>
      <c r="E5" s="36" t="s">
        <v>10</v>
      </c>
      <c r="F5" s="37" t="s">
        <v>11</v>
      </c>
      <c r="G5" s="37" t="s">
        <v>12</v>
      </c>
    </row>
    <row r="6" spans="1:14" ht="14.4" thickTop="1" x14ac:dyDescent="0.3">
      <c r="B6" s="11"/>
      <c r="D6" s="24"/>
      <c r="E6" s="38"/>
      <c r="F6" s="39">
        <v>0</v>
      </c>
      <c r="G6" s="40"/>
    </row>
    <row r="7" spans="1:14" x14ac:dyDescent="0.3">
      <c r="A7" s="41"/>
      <c r="B7" s="11"/>
      <c r="C7" s="42"/>
      <c r="D7" s="43"/>
      <c r="E7" s="39"/>
      <c r="F7" s="44">
        <v>0</v>
      </c>
      <c r="G7" s="45">
        <f t="shared" ref="G7:G9" si="0">+F7*E7</f>
        <v>0</v>
      </c>
    </row>
    <row r="8" spans="1:14" s="20" customFormat="1" x14ac:dyDescent="0.3">
      <c r="A8" s="46">
        <v>1</v>
      </c>
      <c r="B8" s="19"/>
      <c r="C8" s="47" t="s">
        <v>39</v>
      </c>
      <c r="D8" s="43"/>
      <c r="E8" s="39"/>
      <c r="F8" s="39">
        <v>0</v>
      </c>
      <c r="G8" s="45">
        <f t="shared" si="0"/>
        <v>0</v>
      </c>
      <c r="H8" s="57"/>
      <c r="I8" s="57"/>
      <c r="J8" s="57"/>
      <c r="K8" s="57"/>
      <c r="L8" s="57"/>
      <c r="M8" s="57"/>
      <c r="N8" s="57"/>
    </row>
    <row r="9" spans="1:14" x14ac:dyDescent="0.3">
      <c r="A9" s="49"/>
      <c r="B9" s="11"/>
      <c r="C9" s="42"/>
      <c r="D9" s="43"/>
      <c r="E9" s="39"/>
      <c r="F9" s="39">
        <v>0</v>
      </c>
      <c r="G9" s="45">
        <f t="shared" si="0"/>
        <v>0</v>
      </c>
    </row>
    <row r="10" spans="1:14" x14ac:dyDescent="0.3">
      <c r="A10" s="41"/>
      <c r="B10" s="11"/>
      <c r="C10" s="70"/>
      <c r="D10" s="10"/>
      <c r="E10" s="15"/>
      <c r="G10" s="40">
        <f t="shared" ref="G10:G13" si="1">+F10*E10</f>
        <v>0</v>
      </c>
    </row>
    <row r="11" spans="1:14" ht="27.6" x14ac:dyDescent="0.3">
      <c r="A11" s="49">
        <f>MAX(A$9:A10)+1</f>
        <v>1</v>
      </c>
      <c r="B11" s="11"/>
      <c r="C11" s="79" t="s">
        <v>42</v>
      </c>
      <c r="D11" s="10"/>
      <c r="E11" s="15"/>
      <c r="G11" s="40">
        <f t="shared" si="1"/>
        <v>0</v>
      </c>
    </row>
    <row r="12" spans="1:14" ht="55.2" x14ac:dyDescent="0.3">
      <c r="A12" s="49"/>
      <c r="B12" s="11"/>
      <c r="C12" s="79" t="s">
        <v>40</v>
      </c>
      <c r="D12" s="10"/>
      <c r="E12" s="15"/>
      <c r="G12" s="40">
        <f t="shared" si="1"/>
        <v>0</v>
      </c>
    </row>
    <row r="13" spans="1:14" x14ac:dyDescent="0.3">
      <c r="A13" s="49"/>
      <c r="B13" s="11"/>
      <c r="C13" s="79" t="s">
        <v>41</v>
      </c>
      <c r="D13" s="14" t="s">
        <v>3</v>
      </c>
      <c r="E13" s="15">
        <v>165.5</v>
      </c>
      <c r="G13" s="40">
        <f t="shared" si="1"/>
        <v>0</v>
      </c>
    </row>
    <row r="14" spans="1:14" x14ac:dyDescent="0.3">
      <c r="A14" s="41"/>
      <c r="B14" s="11"/>
      <c r="C14" s="79"/>
      <c r="D14" s="10"/>
      <c r="E14" s="15"/>
      <c r="G14" s="45">
        <f t="shared" ref="G14:G18" si="2">+F14*E14</f>
        <v>0</v>
      </c>
    </row>
    <row r="15" spans="1:14" x14ac:dyDescent="0.3">
      <c r="A15" s="41"/>
      <c r="B15" s="11"/>
      <c r="C15" s="79"/>
      <c r="D15" s="10"/>
      <c r="E15" s="15"/>
      <c r="G15" s="40">
        <f t="shared" si="2"/>
        <v>0</v>
      </c>
    </row>
    <row r="16" spans="1:14" ht="27.6" x14ac:dyDescent="0.3">
      <c r="A16" s="49">
        <f>MAX(A$9:A15)+1</f>
        <v>2</v>
      </c>
      <c r="B16" s="11"/>
      <c r="C16" s="79" t="s">
        <v>44</v>
      </c>
      <c r="D16" s="10"/>
      <c r="E16" s="15"/>
      <c r="G16" s="40">
        <f t="shared" si="2"/>
        <v>0</v>
      </c>
    </row>
    <row r="17" spans="1:7" ht="55.2" x14ac:dyDescent="0.3">
      <c r="A17" s="49"/>
      <c r="B17" s="11"/>
      <c r="C17" s="79" t="s">
        <v>40</v>
      </c>
      <c r="D17" s="10"/>
      <c r="E17" s="15"/>
      <c r="G17" s="40">
        <f t="shared" si="2"/>
        <v>0</v>
      </c>
    </row>
    <row r="18" spans="1:7" x14ac:dyDescent="0.3">
      <c r="A18" s="49"/>
      <c r="B18" s="11"/>
      <c r="C18" s="79" t="s">
        <v>43</v>
      </c>
      <c r="D18" s="14" t="s">
        <v>3</v>
      </c>
      <c r="E18" s="15">
        <v>110.5</v>
      </c>
      <c r="G18" s="40">
        <f t="shared" si="2"/>
        <v>0</v>
      </c>
    </row>
    <row r="19" spans="1:7" x14ac:dyDescent="0.3">
      <c r="A19" s="41"/>
      <c r="B19" s="11"/>
      <c r="C19" s="79"/>
      <c r="D19" s="10"/>
      <c r="E19" s="15"/>
      <c r="G19" s="40">
        <f t="shared" ref="G19" si="3">+F19*E19</f>
        <v>0</v>
      </c>
    </row>
    <row r="20" spans="1:7" x14ac:dyDescent="0.3">
      <c r="A20" s="41"/>
      <c r="B20" s="11"/>
      <c r="C20" s="79"/>
      <c r="D20" s="10"/>
      <c r="E20" s="15"/>
      <c r="G20" s="40">
        <f t="shared" ref="G20:G33" si="4">+F20*E20</f>
        <v>0</v>
      </c>
    </row>
    <row r="21" spans="1:7" ht="27.6" x14ac:dyDescent="0.3">
      <c r="A21" s="49">
        <f>MAX(A$9:A20)+1</f>
        <v>3</v>
      </c>
      <c r="B21" s="11"/>
      <c r="C21" s="79" t="s">
        <v>71</v>
      </c>
      <c r="D21" s="10"/>
      <c r="E21" s="15"/>
      <c r="G21" s="40">
        <f t="shared" si="4"/>
        <v>0</v>
      </c>
    </row>
    <row r="22" spans="1:7" ht="55.2" x14ac:dyDescent="0.3">
      <c r="A22" s="49"/>
      <c r="B22" s="11"/>
      <c r="C22" s="79" t="s">
        <v>40</v>
      </c>
      <c r="D22" s="10"/>
      <c r="E22" s="15"/>
      <c r="G22" s="40">
        <f t="shared" si="4"/>
        <v>0</v>
      </c>
    </row>
    <row r="23" spans="1:7" x14ac:dyDescent="0.3">
      <c r="A23" s="49"/>
      <c r="B23" s="11"/>
      <c r="C23" s="79" t="s">
        <v>72</v>
      </c>
      <c r="D23" s="14" t="s">
        <v>4</v>
      </c>
      <c r="E23" s="15">
        <v>6</v>
      </c>
      <c r="G23" s="40">
        <f t="shared" si="4"/>
        <v>0</v>
      </c>
    </row>
    <row r="24" spans="1:7" x14ac:dyDescent="0.3">
      <c r="A24" s="41"/>
      <c r="B24" s="11"/>
      <c r="C24" s="79"/>
      <c r="D24" s="10"/>
      <c r="E24" s="15"/>
      <c r="G24" s="45">
        <f t="shared" ref="G24:G28" si="5">+F24*E24</f>
        <v>0</v>
      </c>
    </row>
    <row r="25" spans="1:7" x14ac:dyDescent="0.3">
      <c r="A25" s="41"/>
      <c r="B25" s="11"/>
      <c r="C25" s="79"/>
      <c r="D25" s="10"/>
      <c r="E25" s="15"/>
      <c r="G25" s="40">
        <f t="shared" si="5"/>
        <v>0</v>
      </c>
    </row>
    <row r="26" spans="1:7" ht="27.6" x14ac:dyDescent="0.3">
      <c r="A26" s="49">
        <f>MAX(A$9:A25)+1</f>
        <v>4</v>
      </c>
      <c r="B26" s="11"/>
      <c r="C26" s="79" t="s">
        <v>73</v>
      </c>
      <c r="D26" s="10"/>
      <c r="E26" s="15"/>
      <c r="G26" s="40">
        <f t="shared" si="5"/>
        <v>0</v>
      </c>
    </row>
    <row r="27" spans="1:7" ht="55.2" x14ac:dyDescent="0.3">
      <c r="A27" s="49"/>
      <c r="B27" s="11"/>
      <c r="C27" s="79" t="s">
        <v>70</v>
      </c>
      <c r="D27" s="10"/>
      <c r="E27" s="15"/>
      <c r="G27" s="40">
        <f t="shared" si="5"/>
        <v>0</v>
      </c>
    </row>
    <row r="28" spans="1:7" x14ac:dyDescent="0.3">
      <c r="A28" s="49"/>
      <c r="B28" s="11"/>
      <c r="C28" s="79" t="s">
        <v>45</v>
      </c>
      <c r="D28" s="14" t="s">
        <v>4</v>
      </c>
      <c r="E28" s="15">
        <v>18</v>
      </c>
      <c r="G28" s="40">
        <f t="shared" si="5"/>
        <v>0</v>
      </c>
    </row>
    <row r="29" spans="1:7" x14ac:dyDescent="0.3">
      <c r="A29" s="41"/>
      <c r="B29" s="11"/>
      <c r="C29" s="79"/>
      <c r="D29" s="10"/>
      <c r="E29" s="15"/>
      <c r="G29" s="45">
        <f t="shared" si="4"/>
        <v>0</v>
      </c>
    </row>
    <row r="30" spans="1:7" x14ac:dyDescent="0.3">
      <c r="A30" s="41"/>
      <c r="B30" s="11"/>
      <c r="C30" s="79"/>
      <c r="D30" s="10"/>
      <c r="E30" s="15"/>
      <c r="G30" s="40">
        <f t="shared" si="4"/>
        <v>0</v>
      </c>
    </row>
    <row r="31" spans="1:7" x14ac:dyDescent="0.3">
      <c r="A31" s="49">
        <f>MAX(A$9:A30)+1</f>
        <v>5</v>
      </c>
      <c r="B31" s="11"/>
      <c r="C31" s="79" t="s">
        <v>68</v>
      </c>
      <c r="D31" s="10"/>
      <c r="E31" s="15"/>
      <c r="G31" s="40">
        <f t="shared" si="4"/>
        <v>0</v>
      </c>
    </row>
    <row r="32" spans="1:7" ht="55.2" x14ac:dyDescent="0.3">
      <c r="A32" s="49"/>
      <c r="B32" s="11"/>
      <c r="C32" s="79" t="s">
        <v>69</v>
      </c>
      <c r="D32" s="10"/>
      <c r="E32" s="15"/>
      <c r="G32" s="40">
        <f t="shared" si="4"/>
        <v>0</v>
      </c>
    </row>
    <row r="33" spans="1:7" x14ac:dyDescent="0.3">
      <c r="A33" s="49"/>
      <c r="B33" s="11"/>
      <c r="C33" s="79" t="s">
        <v>45</v>
      </c>
      <c r="D33" s="14" t="s">
        <v>4</v>
      </c>
      <c r="E33" s="15">
        <v>1.2</v>
      </c>
      <c r="G33" s="40">
        <f t="shared" si="4"/>
        <v>0</v>
      </c>
    </row>
    <row r="34" spans="1:7" x14ac:dyDescent="0.3">
      <c r="A34" s="41"/>
      <c r="B34" s="11"/>
      <c r="C34" s="79"/>
      <c r="D34" s="10"/>
      <c r="E34" s="15"/>
      <c r="G34" s="45">
        <f t="shared" ref="G34:G38" si="6">+F34*E34</f>
        <v>0</v>
      </c>
    </row>
    <row r="35" spans="1:7" x14ac:dyDescent="0.3">
      <c r="A35" s="41"/>
      <c r="B35" s="11"/>
      <c r="C35" s="79"/>
      <c r="D35" s="10"/>
      <c r="E35" s="15"/>
      <c r="G35" s="40">
        <f t="shared" si="6"/>
        <v>0</v>
      </c>
    </row>
    <row r="36" spans="1:7" x14ac:dyDescent="0.3">
      <c r="A36" s="49">
        <f>MAX(A$9:A35)+1</f>
        <v>6</v>
      </c>
      <c r="B36" s="11"/>
      <c r="C36" s="79" t="s">
        <v>74</v>
      </c>
      <c r="D36" s="10"/>
      <c r="E36" s="15"/>
      <c r="G36" s="40">
        <f t="shared" si="6"/>
        <v>0</v>
      </c>
    </row>
    <row r="37" spans="1:7" ht="55.2" x14ac:dyDescent="0.3">
      <c r="A37" s="49"/>
      <c r="B37" s="11"/>
      <c r="C37" s="79" t="s">
        <v>75</v>
      </c>
      <c r="D37" s="10"/>
      <c r="E37" s="15"/>
      <c r="G37" s="40">
        <f t="shared" si="6"/>
        <v>0</v>
      </c>
    </row>
    <row r="38" spans="1:7" x14ac:dyDescent="0.3">
      <c r="A38" s="49"/>
      <c r="B38" s="11"/>
      <c r="C38" s="79" t="s">
        <v>76</v>
      </c>
      <c r="D38" s="14" t="s">
        <v>3</v>
      </c>
      <c r="E38" s="15">
        <v>52.82</v>
      </c>
      <c r="G38" s="40">
        <f t="shared" si="6"/>
        <v>0</v>
      </c>
    </row>
    <row r="39" spans="1:7" x14ac:dyDescent="0.3">
      <c r="A39" s="41"/>
      <c r="B39" s="11"/>
      <c r="C39" s="79"/>
      <c r="D39" s="10"/>
      <c r="E39" s="15"/>
      <c r="G39" s="45">
        <f t="shared" ref="G39:G43" si="7">+F39*E39</f>
        <v>0</v>
      </c>
    </row>
    <row r="40" spans="1:7" x14ac:dyDescent="0.3">
      <c r="A40" s="41"/>
      <c r="B40" s="11"/>
      <c r="C40" s="79"/>
      <c r="D40" s="10"/>
      <c r="E40" s="15"/>
      <c r="G40" s="40">
        <f t="shared" si="7"/>
        <v>0</v>
      </c>
    </row>
    <row r="41" spans="1:7" x14ac:dyDescent="0.3">
      <c r="A41" s="49">
        <f>MAX(A$9:A40)+1</f>
        <v>7</v>
      </c>
      <c r="B41" s="11"/>
      <c r="C41" s="79" t="s">
        <v>48</v>
      </c>
      <c r="D41" s="10"/>
      <c r="E41" s="15"/>
      <c r="G41" s="40">
        <f t="shared" si="7"/>
        <v>0</v>
      </c>
    </row>
    <row r="42" spans="1:7" ht="55.2" x14ac:dyDescent="0.3">
      <c r="A42" s="49"/>
      <c r="B42" s="11"/>
      <c r="C42" s="79" t="s">
        <v>46</v>
      </c>
      <c r="D42" s="10"/>
      <c r="E42" s="15"/>
      <c r="G42" s="40">
        <f t="shared" si="7"/>
        <v>0</v>
      </c>
    </row>
    <row r="43" spans="1:7" x14ac:dyDescent="0.3">
      <c r="A43" s="49"/>
      <c r="B43" s="11"/>
      <c r="C43" s="79" t="s">
        <v>47</v>
      </c>
      <c r="D43" s="14" t="s">
        <v>4</v>
      </c>
      <c r="E43" s="15">
        <v>1</v>
      </c>
      <c r="G43" s="40">
        <f t="shared" si="7"/>
        <v>0</v>
      </c>
    </row>
    <row r="44" spans="1:7" x14ac:dyDescent="0.3">
      <c r="A44" s="49"/>
      <c r="B44" s="11"/>
      <c r="C44" s="79"/>
      <c r="D44" s="14"/>
      <c r="E44" s="15"/>
      <c r="G44" s="40"/>
    </row>
    <row r="45" spans="1:7" x14ac:dyDescent="0.3">
      <c r="A45" s="49"/>
      <c r="B45" s="11"/>
      <c r="C45" s="79"/>
      <c r="D45" s="14"/>
      <c r="E45" s="15"/>
      <c r="G45" s="40"/>
    </row>
    <row r="46" spans="1:7" ht="14.4" x14ac:dyDescent="0.3">
      <c r="A46" s="88">
        <f>MAX(A$9:A45)+1</f>
        <v>8</v>
      </c>
      <c r="B46" s="82"/>
      <c r="C46" s="87" t="s">
        <v>117</v>
      </c>
      <c r="D46" s="81"/>
      <c r="E46" s="85"/>
      <c r="F46" s="80"/>
      <c r="G46" s="86">
        <v>0</v>
      </c>
    </row>
    <row r="47" spans="1:7" ht="55.2" x14ac:dyDescent="0.3">
      <c r="A47" s="88"/>
      <c r="B47" s="82"/>
      <c r="C47" s="87" t="s">
        <v>118</v>
      </c>
      <c r="D47" s="81"/>
      <c r="E47" s="85"/>
      <c r="F47" s="89"/>
      <c r="G47" s="86">
        <v>0</v>
      </c>
    </row>
    <row r="48" spans="1:7" x14ac:dyDescent="0.3">
      <c r="A48" s="88"/>
      <c r="B48" s="82"/>
      <c r="C48" s="87" t="s">
        <v>119</v>
      </c>
      <c r="D48" s="84" t="s">
        <v>23</v>
      </c>
      <c r="E48" s="85">
        <v>3</v>
      </c>
      <c r="F48" s="85"/>
      <c r="G48" s="97">
        <f t="shared" ref="G48" si="8">+F48*E48</f>
        <v>0</v>
      </c>
    </row>
    <row r="49" spans="1:14" x14ac:dyDescent="0.3">
      <c r="A49" s="49"/>
      <c r="B49" s="11"/>
      <c r="C49" s="79"/>
      <c r="D49" s="14"/>
      <c r="E49" s="15"/>
      <c r="G49" s="40"/>
    </row>
    <row r="50" spans="1:14" x14ac:dyDescent="0.3">
      <c r="A50" s="49"/>
      <c r="B50" s="11"/>
      <c r="C50" s="79"/>
      <c r="D50" s="14"/>
      <c r="E50" s="15"/>
      <c r="G50" s="40"/>
    </row>
    <row r="51" spans="1:14" s="83" customFormat="1" ht="27.6" x14ac:dyDescent="0.3">
      <c r="A51" s="100">
        <f>MAX(A$9:A50)+1</f>
        <v>9</v>
      </c>
      <c r="B51" s="92"/>
      <c r="C51" s="99" t="s">
        <v>120</v>
      </c>
      <c r="D51" s="91"/>
      <c r="E51" s="95"/>
      <c r="F51" s="90"/>
      <c r="G51" s="97">
        <v>0</v>
      </c>
      <c r="H51" s="84"/>
      <c r="I51" s="84"/>
      <c r="J51" s="84"/>
      <c r="K51" s="84"/>
      <c r="L51" s="84"/>
      <c r="M51" s="84"/>
      <c r="N51" s="84"/>
    </row>
    <row r="52" spans="1:14" s="83" customFormat="1" ht="69" x14ac:dyDescent="0.3">
      <c r="A52" s="100"/>
      <c r="B52" s="92"/>
      <c r="C52" s="99" t="s">
        <v>121</v>
      </c>
      <c r="D52" s="91"/>
      <c r="E52" s="95"/>
      <c r="F52" s="90"/>
      <c r="G52" s="97">
        <v>0</v>
      </c>
      <c r="H52" s="84"/>
      <c r="I52" s="84"/>
      <c r="J52" s="84"/>
      <c r="K52" s="84"/>
      <c r="L52" s="84"/>
      <c r="M52" s="84"/>
      <c r="N52" s="84"/>
    </row>
    <row r="53" spans="1:14" x14ac:dyDescent="0.3">
      <c r="A53" s="100"/>
      <c r="B53" s="92"/>
      <c r="C53" s="99" t="s">
        <v>122</v>
      </c>
      <c r="D53" s="94" t="s">
        <v>3</v>
      </c>
      <c r="E53" s="95">
        <v>110.5</v>
      </c>
      <c r="F53" s="95">
        <v>0</v>
      </c>
      <c r="G53" s="97">
        <f t="shared" ref="G53" si="9">+F53*E53</f>
        <v>0</v>
      </c>
    </row>
    <row r="54" spans="1:14" x14ac:dyDescent="0.3">
      <c r="A54" s="49"/>
      <c r="B54" s="11"/>
      <c r="C54" s="79"/>
      <c r="D54" s="14"/>
      <c r="E54" s="15"/>
      <c r="G54" s="40"/>
    </row>
    <row r="55" spans="1:14" x14ac:dyDescent="0.3">
      <c r="A55" s="41"/>
      <c r="B55" s="11"/>
      <c r="C55" s="79"/>
      <c r="D55" s="10"/>
      <c r="E55" s="15"/>
      <c r="G55" s="45">
        <f t="shared" ref="G55" si="10">+F55*E55</f>
        <v>0</v>
      </c>
    </row>
    <row r="56" spans="1:14" x14ac:dyDescent="0.3">
      <c r="A56" s="49"/>
      <c r="B56" s="11"/>
      <c r="C56" s="42"/>
      <c r="D56" s="10"/>
      <c r="F56" s="15">
        <v>0</v>
      </c>
      <c r="G56" s="50"/>
    </row>
    <row r="57" spans="1:14" x14ac:dyDescent="0.3">
      <c r="A57" s="51">
        <f>+A8</f>
        <v>1</v>
      </c>
      <c r="B57" s="52"/>
      <c r="C57" s="53" t="str">
        <f>+C8&amp;":"</f>
        <v>RUŠENJA, DEMONTAŽE I ISKOPI:</v>
      </c>
      <c r="D57" s="53"/>
      <c r="E57" s="54" t="s">
        <v>13</v>
      </c>
      <c r="F57" s="55">
        <v>0</v>
      </c>
      <c r="G57" s="56">
        <f>SUM($G$7:G56)</f>
        <v>0</v>
      </c>
    </row>
    <row r="58" spans="1:14" x14ac:dyDescent="0.3">
      <c r="A58" s="41"/>
      <c r="B58" s="11"/>
      <c r="F58" s="15">
        <v>0</v>
      </c>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rowBreaks count="1" manualBreakCount="1">
    <brk id="4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N65"/>
  <sheetViews>
    <sheetView showZeros="0" view="pageBreakPreview" zoomScale="115" zoomScaleNormal="100" zoomScaleSheetLayoutView="115" workbookViewId="0">
      <pane ySplit="5" topLeftCell="A39" activePane="bottomLeft" state="frozen"/>
      <selection activeCell="C6" sqref="C6"/>
      <selection pane="bottomLeft" activeCell="F56" sqref="F56"/>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6.375" style="16" bestFit="1" customWidth="1"/>
    <col min="9" max="9" width="4.375" style="16" bestFit="1" customWidth="1"/>
    <col min="10" max="10" width="9.875" style="16" bestFit="1" customWidth="1"/>
    <col min="11" max="11" width="8.875" style="16" bestFit="1" customWidth="1"/>
    <col min="12" max="12" width="6.375" style="13" bestFit="1" customWidth="1"/>
    <col min="13" max="14" width="7.875" style="13" bestFit="1" customWidth="1"/>
    <col min="15" max="16384" width="10.25" style="13"/>
  </cols>
  <sheetData>
    <row r="1" spans="1:14" s="64" customFormat="1" ht="12.75" customHeight="1" x14ac:dyDescent="0.3">
      <c r="A1" s="71" t="s">
        <v>0</v>
      </c>
      <c r="B1" s="72"/>
      <c r="C1" s="72"/>
      <c r="D1" s="108" t="s">
        <v>34</v>
      </c>
      <c r="E1" s="109"/>
      <c r="F1" s="110"/>
      <c r="G1" s="73" t="s">
        <v>1</v>
      </c>
    </row>
    <row r="2" spans="1:14" s="1" customFormat="1" ht="12.75" customHeight="1" x14ac:dyDescent="0.3">
      <c r="A2" s="102" t="s">
        <v>31</v>
      </c>
      <c r="B2" s="103"/>
      <c r="C2" s="104"/>
      <c r="D2" s="111" t="s">
        <v>35</v>
      </c>
      <c r="E2" s="112"/>
      <c r="F2" s="113"/>
      <c r="G2" s="2" t="s">
        <v>108</v>
      </c>
    </row>
    <row r="3" spans="1:14" s="1" customFormat="1" x14ac:dyDescent="0.3">
      <c r="A3" s="105"/>
      <c r="B3" s="106"/>
      <c r="C3" s="107"/>
      <c r="D3" s="114" t="s">
        <v>36</v>
      </c>
      <c r="E3" s="115"/>
      <c r="F3" s="116"/>
      <c r="G3" s="3" t="s">
        <v>37</v>
      </c>
    </row>
    <row r="4" spans="1:14" s="28" customFormat="1" x14ac:dyDescent="0.3">
      <c r="A4" s="25">
        <f>+A8</f>
        <v>2</v>
      </c>
      <c r="B4" s="26"/>
      <c r="C4" s="27" t="str">
        <f>+C8</f>
        <v>BETONSKI I ARMIRANOBETONSKI RADOVI</v>
      </c>
      <c r="E4" s="29"/>
      <c r="F4" s="30"/>
      <c r="G4" s="31"/>
      <c r="H4" s="31"/>
      <c r="I4" s="31"/>
      <c r="J4" s="31"/>
      <c r="K4" s="31"/>
    </row>
    <row r="5" spans="1:14" ht="14.4" thickBot="1" x14ac:dyDescent="0.35">
      <c r="A5" s="33" t="s">
        <v>7</v>
      </c>
      <c r="B5" s="34"/>
      <c r="C5" s="35" t="s">
        <v>8</v>
      </c>
      <c r="D5" s="33" t="s">
        <v>9</v>
      </c>
      <c r="E5" s="36" t="s">
        <v>10</v>
      </c>
      <c r="F5" s="37" t="s">
        <v>11</v>
      </c>
      <c r="G5" s="37" t="s">
        <v>12</v>
      </c>
    </row>
    <row r="6" spans="1:14" ht="14.4" thickTop="1" x14ac:dyDescent="0.3">
      <c r="B6" s="11"/>
      <c r="D6" s="24"/>
      <c r="E6" s="38"/>
      <c r="F6" s="39">
        <v>0</v>
      </c>
      <c r="G6" s="40"/>
    </row>
    <row r="7" spans="1:14" x14ac:dyDescent="0.3">
      <c r="A7" s="41"/>
      <c r="B7" s="11"/>
      <c r="C7" s="42"/>
      <c r="D7" s="43"/>
      <c r="E7" s="39"/>
      <c r="F7" s="44">
        <v>0</v>
      </c>
      <c r="G7" s="45">
        <f t="shared" ref="G7:G9" si="0">+F7*E7</f>
        <v>0</v>
      </c>
    </row>
    <row r="8" spans="1:14" s="20" customFormat="1" x14ac:dyDescent="0.3">
      <c r="A8" s="46">
        <v>2</v>
      </c>
      <c r="B8" s="19"/>
      <c r="C8" s="47" t="s">
        <v>6</v>
      </c>
      <c r="D8" s="43"/>
      <c r="E8" s="39"/>
      <c r="F8" s="39"/>
      <c r="G8" s="45">
        <f t="shared" si="0"/>
        <v>0</v>
      </c>
      <c r="H8" s="48"/>
      <c r="I8" s="48"/>
      <c r="J8" s="48"/>
      <c r="K8" s="48"/>
    </row>
    <row r="9" spans="1:14" x14ac:dyDescent="0.3">
      <c r="A9" s="49"/>
      <c r="B9" s="11"/>
      <c r="C9" s="42"/>
      <c r="D9" s="43"/>
      <c r="E9" s="39"/>
      <c r="F9" s="39"/>
      <c r="G9" s="45">
        <f t="shared" si="0"/>
        <v>0</v>
      </c>
    </row>
    <row r="10" spans="1:14" x14ac:dyDescent="0.3">
      <c r="A10" s="49"/>
      <c r="B10" s="11"/>
      <c r="C10" s="79"/>
      <c r="D10" s="43"/>
      <c r="E10" s="39"/>
      <c r="F10" s="39"/>
      <c r="G10" s="40"/>
    </row>
    <row r="11" spans="1:14" ht="27.6" x14ac:dyDescent="0.3">
      <c r="A11" s="49">
        <f>+MAX($A$10:A10)+1</f>
        <v>1</v>
      </c>
      <c r="B11" s="11"/>
      <c r="C11" s="79" t="s">
        <v>53</v>
      </c>
      <c r="D11" s="38"/>
      <c r="E11" s="39"/>
      <c r="F11" s="45"/>
      <c r="G11" s="45">
        <f t="shared" ref="G11:G12" si="1">+F11*E11</f>
        <v>0</v>
      </c>
      <c r="J11" s="14"/>
      <c r="K11" s="14"/>
      <c r="L11" s="16"/>
      <c r="M11" s="16"/>
    </row>
    <row r="12" spans="1:14" ht="27.6" x14ac:dyDescent="0.3">
      <c r="A12" s="49"/>
      <c r="B12" s="11"/>
      <c r="C12" s="79" t="s">
        <v>49</v>
      </c>
      <c r="D12" s="38"/>
      <c r="E12" s="39"/>
      <c r="F12" s="45"/>
      <c r="G12" s="45">
        <f t="shared" si="1"/>
        <v>0</v>
      </c>
      <c r="J12" s="14"/>
      <c r="K12" s="14"/>
      <c r="L12" s="16"/>
      <c r="M12" s="16"/>
    </row>
    <row r="13" spans="1:14" x14ac:dyDescent="0.3">
      <c r="A13" s="49"/>
      <c r="B13" s="11"/>
      <c r="C13" s="79" t="s">
        <v>17</v>
      </c>
      <c r="D13" s="38" t="s">
        <v>4</v>
      </c>
      <c r="E13" s="39">
        <v>20.5</v>
      </c>
      <c r="F13" s="45"/>
      <c r="G13" s="45">
        <f>+F13*E13</f>
        <v>0</v>
      </c>
      <c r="H13" s="14"/>
      <c r="I13" s="14"/>
      <c r="J13" s="14"/>
      <c r="K13" s="14"/>
      <c r="L13" s="14"/>
      <c r="M13" s="16"/>
      <c r="N13" s="16"/>
    </row>
    <row r="14" spans="1:14" x14ac:dyDescent="0.3">
      <c r="A14" s="49"/>
      <c r="B14" s="11"/>
      <c r="C14" s="79"/>
      <c r="D14" s="38"/>
      <c r="E14" s="39"/>
      <c r="F14" s="45"/>
      <c r="G14" s="45">
        <f t="shared" ref="G14:G37" si="2">+F14*E14</f>
        <v>0</v>
      </c>
      <c r="J14" s="14"/>
      <c r="K14" s="14"/>
      <c r="L14" s="16"/>
      <c r="M14" s="16"/>
      <c r="N14" s="16"/>
    </row>
    <row r="15" spans="1:14" x14ac:dyDescent="0.3">
      <c r="A15" s="49"/>
      <c r="B15" s="11"/>
      <c r="C15" s="79"/>
      <c r="D15" s="38"/>
      <c r="E15" s="39"/>
      <c r="F15" s="45"/>
      <c r="G15" s="45">
        <f t="shared" si="2"/>
        <v>0</v>
      </c>
      <c r="J15" s="14"/>
      <c r="K15" s="14"/>
      <c r="L15" s="16"/>
      <c r="M15" s="16"/>
      <c r="N15" s="16"/>
    </row>
    <row r="16" spans="1:14" ht="41.4" x14ac:dyDescent="0.3">
      <c r="A16" s="49">
        <f>+MAX($A$10:A15)+1</f>
        <v>2</v>
      </c>
      <c r="B16" s="11"/>
      <c r="C16" s="79" t="s">
        <v>77</v>
      </c>
      <c r="D16" s="38"/>
      <c r="E16" s="39"/>
      <c r="F16" s="45"/>
      <c r="G16" s="45">
        <f t="shared" si="2"/>
        <v>0</v>
      </c>
      <c r="J16" s="14"/>
      <c r="K16" s="14"/>
      <c r="L16" s="16"/>
      <c r="M16" s="16"/>
      <c r="N16" s="16"/>
    </row>
    <row r="17" spans="1:14" ht="41.4" x14ac:dyDescent="0.3">
      <c r="A17" s="49"/>
      <c r="B17" s="11"/>
      <c r="C17" s="79" t="s">
        <v>78</v>
      </c>
      <c r="D17" s="38"/>
      <c r="E17" s="39"/>
      <c r="F17" s="45"/>
      <c r="G17" s="45">
        <f t="shared" si="2"/>
        <v>0</v>
      </c>
      <c r="J17" s="14"/>
      <c r="K17" s="14"/>
      <c r="L17" s="16"/>
      <c r="M17" s="16"/>
      <c r="N17" s="16"/>
    </row>
    <row r="18" spans="1:14" x14ac:dyDescent="0.3">
      <c r="A18" s="49"/>
      <c r="B18" s="11"/>
      <c r="C18" s="79" t="s">
        <v>17</v>
      </c>
      <c r="D18" s="38"/>
      <c r="E18" s="39"/>
      <c r="F18" s="45"/>
      <c r="G18" s="45">
        <f t="shared" si="2"/>
        <v>0</v>
      </c>
      <c r="J18" s="14"/>
      <c r="K18" s="14"/>
      <c r="L18" s="16"/>
      <c r="M18" s="16"/>
      <c r="N18" s="16"/>
    </row>
    <row r="19" spans="1:14" x14ac:dyDescent="0.3">
      <c r="A19" s="49"/>
      <c r="B19" s="11"/>
      <c r="C19" s="79"/>
      <c r="D19" s="38"/>
      <c r="E19" s="39"/>
      <c r="F19" s="45"/>
      <c r="G19" s="45">
        <f t="shared" si="2"/>
        <v>0</v>
      </c>
      <c r="J19" s="14"/>
      <c r="K19" s="14"/>
      <c r="L19" s="16"/>
      <c r="M19" s="16"/>
      <c r="N19" s="16"/>
    </row>
    <row r="20" spans="1:14" x14ac:dyDescent="0.3">
      <c r="A20" s="49"/>
      <c r="B20" s="10" t="s">
        <v>5</v>
      </c>
      <c r="C20" s="59" t="s">
        <v>79</v>
      </c>
      <c r="D20" s="38" t="s">
        <v>4</v>
      </c>
      <c r="E20" s="39">
        <v>6</v>
      </c>
      <c r="F20" s="45"/>
      <c r="G20" s="45">
        <f t="shared" si="2"/>
        <v>0</v>
      </c>
      <c r="J20" s="14"/>
      <c r="K20" s="14"/>
      <c r="L20" s="14"/>
      <c r="M20" s="16"/>
      <c r="N20" s="16"/>
    </row>
    <row r="21" spans="1:14" x14ac:dyDescent="0.3">
      <c r="A21" s="49"/>
      <c r="B21" s="10" t="s">
        <v>5</v>
      </c>
      <c r="C21" s="59" t="s">
        <v>80</v>
      </c>
      <c r="D21" s="38" t="s">
        <v>3</v>
      </c>
      <c r="E21" s="39">
        <v>14</v>
      </c>
      <c r="F21" s="45"/>
      <c r="G21" s="45">
        <f t="shared" si="2"/>
        <v>0</v>
      </c>
      <c r="J21" s="14"/>
      <c r="K21" s="14"/>
      <c r="L21" s="16"/>
      <c r="M21" s="16"/>
      <c r="N21" s="16"/>
    </row>
    <row r="22" spans="1:14" x14ac:dyDescent="0.3">
      <c r="A22" s="49"/>
      <c r="B22" s="11"/>
      <c r="C22" s="79"/>
      <c r="D22" s="38"/>
      <c r="E22" s="39"/>
      <c r="F22" s="45"/>
      <c r="G22" s="45">
        <f t="shared" ref="G22:G29" si="3">+F22*E22</f>
        <v>0</v>
      </c>
      <c r="J22" s="14"/>
      <c r="K22" s="14"/>
      <c r="L22" s="16"/>
      <c r="M22" s="16"/>
      <c r="N22" s="16"/>
    </row>
    <row r="23" spans="1:14" x14ac:dyDescent="0.3">
      <c r="A23" s="49"/>
      <c r="B23" s="11"/>
      <c r="C23" s="79"/>
      <c r="D23" s="38"/>
      <c r="E23" s="39"/>
      <c r="F23" s="45"/>
      <c r="G23" s="45">
        <f t="shared" si="3"/>
        <v>0</v>
      </c>
      <c r="J23" s="14"/>
      <c r="K23" s="14"/>
      <c r="L23" s="16"/>
      <c r="M23" s="16"/>
      <c r="N23" s="16"/>
    </row>
    <row r="24" spans="1:14" ht="27.6" x14ac:dyDescent="0.3">
      <c r="A24" s="49">
        <f>+MAX($A$10:A23)+1</f>
        <v>3</v>
      </c>
      <c r="B24" s="11"/>
      <c r="C24" s="79" t="s">
        <v>109</v>
      </c>
      <c r="D24" s="38"/>
      <c r="E24" s="39"/>
      <c r="F24" s="45"/>
      <c r="G24" s="45">
        <f t="shared" si="3"/>
        <v>0</v>
      </c>
      <c r="J24" s="14"/>
      <c r="K24" s="14"/>
      <c r="L24" s="16"/>
      <c r="M24" s="16"/>
      <c r="N24" s="16"/>
    </row>
    <row r="25" spans="1:14" ht="27.6" x14ac:dyDescent="0.3">
      <c r="A25" s="49"/>
      <c r="B25" s="11"/>
      <c r="C25" s="79" t="s">
        <v>89</v>
      </c>
      <c r="D25" s="38"/>
      <c r="E25" s="39"/>
      <c r="F25" s="45"/>
      <c r="G25" s="45">
        <f t="shared" si="3"/>
        <v>0</v>
      </c>
      <c r="J25" s="14"/>
      <c r="K25" s="14"/>
      <c r="L25" s="16"/>
      <c r="M25" s="16"/>
      <c r="N25" s="16"/>
    </row>
    <row r="26" spans="1:14" x14ac:dyDescent="0.3">
      <c r="A26" s="49"/>
      <c r="B26" s="11"/>
      <c r="C26" s="79" t="s">
        <v>17</v>
      </c>
      <c r="D26" s="38"/>
      <c r="E26" s="39"/>
      <c r="F26" s="45"/>
      <c r="G26" s="45">
        <f t="shared" si="3"/>
        <v>0</v>
      </c>
      <c r="J26" s="14"/>
      <c r="K26" s="14"/>
      <c r="L26" s="16"/>
      <c r="M26" s="16"/>
      <c r="N26" s="16"/>
    </row>
    <row r="27" spans="1:14" x14ac:dyDescent="0.3">
      <c r="A27" s="49"/>
      <c r="B27" s="11"/>
      <c r="C27" s="79"/>
      <c r="D27" s="38"/>
      <c r="E27" s="39"/>
      <c r="F27" s="45"/>
      <c r="G27" s="45">
        <f t="shared" si="3"/>
        <v>0</v>
      </c>
      <c r="J27" s="14"/>
      <c r="K27" s="14"/>
      <c r="L27" s="16"/>
      <c r="M27" s="16"/>
      <c r="N27" s="16"/>
    </row>
    <row r="28" spans="1:14" x14ac:dyDescent="0.3">
      <c r="A28" s="49"/>
      <c r="B28" s="10" t="s">
        <v>5</v>
      </c>
      <c r="C28" s="59" t="s">
        <v>87</v>
      </c>
      <c r="D28" s="38" t="s">
        <v>4</v>
      </c>
      <c r="E28" s="39">
        <v>3.2</v>
      </c>
      <c r="F28" s="45"/>
      <c r="G28" s="45">
        <f t="shared" si="3"/>
        <v>0</v>
      </c>
      <c r="J28" s="14"/>
      <c r="K28" s="14"/>
      <c r="L28" s="14"/>
      <c r="M28" s="16"/>
      <c r="N28" s="16"/>
    </row>
    <row r="29" spans="1:14" x14ac:dyDescent="0.3">
      <c r="A29" s="49"/>
      <c r="B29" s="10" t="s">
        <v>5</v>
      </c>
      <c r="C29" s="59" t="s">
        <v>90</v>
      </c>
      <c r="D29" s="38" t="s">
        <v>3</v>
      </c>
      <c r="E29" s="39">
        <v>33</v>
      </c>
      <c r="F29" s="45"/>
      <c r="G29" s="45">
        <f t="shared" si="3"/>
        <v>0</v>
      </c>
      <c r="J29" s="14"/>
      <c r="K29" s="14"/>
      <c r="L29" s="16"/>
      <c r="M29" s="16"/>
      <c r="N29" s="16"/>
    </row>
    <row r="30" spans="1:14" x14ac:dyDescent="0.3">
      <c r="A30" s="49"/>
      <c r="B30" s="11"/>
      <c r="C30" s="79"/>
      <c r="D30" s="38"/>
      <c r="E30" s="39"/>
      <c r="F30" s="45"/>
      <c r="G30" s="45">
        <f t="shared" si="2"/>
        <v>0</v>
      </c>
      <c r="J30" s="14"/>
      <c r="K30" s="14"/>
      <c r="L30" s="16"/>
      <c r="M30" s="16"/>
      <c r="N30" s="16"/>
    </row>
    <row r="31" spans="1:14" x14ac:dyDescent="0.3">
      <c r="A31" s="49"/>
      <c r="B31" s="11"/>
      <c r="C31" s="79"/>
      <c r="D31" s="38"/>
      <c r="E31" s="39"/>
      <c r="F31" s="45"/>
      <c r="G31" s="45">
        <f t="shared" si="2"/>
        <v>0</v>
      </c>
      <c r="J31" s="14"/>
      <c r="K31" s="14"/>
      <c r="L31" s="16"/>
      <c r="M31" s="16"/>
      <c r="N31" s="16"/>
    </row>
    <row r="32" spans="1:14" ht="27.6" x14ac:dyDescent="0.3">
      <c r="A32" s="49">
        <f>+MAX($A$10:A31)+1</f>
        <v>4</v>
      </c>
      <c r="B32" s="11"/>
      <c r="C32" s="79" t="s">
        <v>85</v>
      </c>
      <c r="D32" s="38"/>
      <c r="E32" s="39"/>
      <c r="F32" s="45"/>
      <c r="G32" s="45">
        <f t="shared" si="2"/>
        <v>0</v>
      </c>
      <c r="J32" s="14"/>
      <c r="K32" s="14"/>
      <c r="L32" s="16"/>
      <c r="M32" s="16"/>
      <c r="N32" s="16"/>
    </row>
    <row r="33" spans="1:14" ht="27.6" x14ac:dyDescent="0.3">
      <c r="A33" s="49"/>
      <c r="B33" s="11"/>
      <c r="C33" s="79" t="s">
        <v>86</v>
      </c>
      <c r="D33" s="38"/>
      <c r="E33" s="39"/>
      <c r="F33" s="45"/>
      <c r="G33" s="45">
        <f t="shared" si="2"/>
        <v>0</v>
      </c>
      <c r="J33" s="14"/>
      <c r="K33" s="14"/>
      <c r="L33" s="16"/>
      <c r="M33" s="16"/>
      <c r="N33" s="16"/>
    </row>
    <row r="34" spans="1:14" x14ac:dyDescent="0.3">
      <c r="A34" s="49"/>
      <c r="B34" s="11"/>
      <c r="C34" s="79" t="s">
        <v>17</v>
      </c>
      <c r="D34" s="38"/>
      <c r="E34" s="39"/>
      <c r="F34" s="45"/>
      <c r="G34" s="45">
        <f t="shared" si="2"/>
        <v>0</v>
      </c>
      <c r="J34" s="14"/>
      <c r="K34" s="14"/>
      <c r="L34" s="16"/>
      <c r="M34" s="16"/>
      <c r="N34" s="16"/>
    </row>
    <row r="35" spans="1:14" x14ac:dyDescent="0.3">
      <c r="A35" s="49"/>
      <c r="B35" s="11"/>
      <c r="C35" s="79"/>
      <c r="D35" s="38"/>
      <c r="E35" s="39"/>
      <c r="F35" s="45"/>
      <c r="G35" s="45">
        <f t="shared" si="2"/>
        <v>0</v>
      </c>
      <c r="J35" s="14"/>
      <c r="K35" s="14"/>
      <c r="L35" s="16"/>
      <c r="M35" s="16"/>
      <c r="N35" s="16"/>
    </row>
    <row r="36" spans="1:14" x14ac:dyDescent="0.3">
      <c r="A36" s="49"/>
      <c r="B36" s="10" t="s">
        <v>5</v>
      </c>
      <c r="C36" s="59" t="s">
        <v>87</v>
      </c>
      <c r="D36" s="38" t="s">
        <v>4</v>
      </c>
      <c r="E36" s="39">
        <v>1.3</v>
      </c>
      <c r="F36" s="45"/>
      <c r="G36" s="45">
        <f t="shared" si="2"/>
        <v>0</v>
      </c>
      <c r="J36" s="14"/>
      <c r="K36" s="14"/>
      <c r="L36" s="14"/>
      <c r="M36" s="16"/>
      <c r="N36" s="16"/>
    </row>
    <row r="37" spans="1:14" x14ac:dyDescent="0.3">
      <c r="A37" s="49"/>
      <c r="B37" s="10" t="s">
        <v>5</v>
      </c>
      <c r="C37" s="59" t="s">
        <v>88</v>
      </c>
      <c r="D37" s="38" t="s">
        <v>3</v>
      </c>
      <c r="E37" s="39">
        <v>14</v>
      </c>
      <c r="F37" s="45"/>
      <c r="G37" s="45">
        <f t="shared" si="2"/>
        <v>0</v>
      </c>
      <c r="J37" s="14"/>
      <c r="K37" s="14"/>
      <c r="L37" s="16"/>
      <c r="M37" s="16"/>
      <c r="N37" s="16"/>
    </row>
    <row r="38" spans="1:14" x14ac:dyDescent="0.3">
      <c r="A38" s="49"/>
      <c r="B38" s="11"/>
      <c r="C38" s="79"/>
      <c r="D38" s="38"/>
      <c r="E38" s="39"/>
      <c r="F38" s="45"/>
      <c r="G38" s="45">
        <f t="shared" ref="G38:G45" si="4">+F38*E38</f>
        <v>0</v>
      </c>
      <c r="J38" s="14"/>
      <c r="K38" s="14"/>
      <c r="L38" s="16"/>
      <c r="M38" s="16"/>
      <c r="N38" s="16"/>
    </row>
    <row r="39" spans="1:14" x14ac:dyDescent="0.3">
      <c r="A39" s="49"/>
      <c r="B39" s="11"/>
      <c r="C39" s="79"/>
      <c r="D39" s="38"/>
      <c r="E39" s="39"/>
      <c r="F39" s="45"/>
      <c r="G39" s="45">
        <f t="shared" si="4"/>
        <v>0</v>
      </c>
      <c r="J39" s="14"/>
      <c r="K39" s="14"/>
      <c r="L39" s="16"/>
      <c r="M39" s="16"/>
      <c r="N39" s="16"/>
    </row>
    <row r="40" spans="1:14" ht="27.6" x14ac:dyDescent="0.3">
      <c r="A40" s="49">
        <f>+MAX($A$10:A39)+1</f>
        <v>5</v>
      </c>
      <c r="B40" s="11"/>
      <c r="C40" s="79" t="s">
        <v>110</v>
      </c>
      <c r="D40" s="38"/>
      <c r="E40" s="39"/>
      <c r="F40" s="45"/>
      <c r="G40" s="45">
        <f t="shared" si="4"/>
        <v>0</v>
      </c>
      <c r="J40" s="14"/>
      <c r="K40" s="14"/>
      <c r="L40" s="16"/>
      <c r="M40" s="16"/>
      <c r="N40" s="16"/>
    </row>
    <row r="41" spans="1:14" ht="27.6" x14ac:dyDescent="0.3">
      <c r="A41" s="49"/>
      <c r="B41" s="11"/>
      <c r="C41" s="79" t="s">
        <v>91</v>
      </c>
      <c r="D41" s="38"/>
      <c r="E41" s="39"/>
      <c r="F41" s="45"/>
      <c r="G41" s="45">
        <f t="shared" si="4"/>
        <v>0</v>
      </c>
      <c r="J41" s="14"/>
      <c r="K41" s="14"/>
      <c r="L41" s="16"/>
      <c r="M41" s="16"/>
      <c r="N41" s="16"/>
    </row>
    <row r="42" spans="1:14" x14ac:dyDescent="0.3">
      <c r="A42" s="49"/>
      <c r="B42" s="11"/>
      <c r="C42" s="79" t="s">
        <v>17</v>
      </c>
      <c r="D42" s="38"/>
      <c r="E42" s="39"/>
      <c r="F42" s="45"/>
      <c r="G42" s="45">
        <f t="shared" si="4"/>
        <v>0</v>
      </c>
      <c r="J42" s="14"/>
      <c r="K42" s="14"/>
      <c r="L42" s="16"/>
      <c r="M42" s="16"/>
      <c r="N42" s="16"/>
    </row>
    <row r="43" spans="1:14" x14ac:dyDescent="0.3">
      <c r="A43" s="49"/>
      <c r="B43" s="11"/>
      <c r="C43" s="79"/>
      <c r="D43" s="38"/>
      <c r="E43" s="39"/>
      <c r="F43" s="45"/>
      <c r="G43" s="45">
        <f t="shared" si="4"/>
        <v>0</v>
      </c>
      <c r="J43" s="14"/>
      <c r="K43" s="14"/>
      <c r="L43" s="16"/>
      <c r="M43" s="16"/>
      <c r="N43" s="16"/>
    </row>
    <row r="44" spans="1:14" x14ac:dyDescent="0.3">
      <c r="A44" s="49"/>
      <c r="B44" s="10" t="s">
        <v>5</v>
      </c>
      <c r="C44" s="59" t="s">
        <v>93</v>
      </c>
      <c r="D44" s="38" t="s">
        <v>4</v>
      </c>
      <c r="E44" s="39">
        <v>1.8</v>
      </c>
      <c r="F44" s="45"/>
      <c r="G44" s="45">
        <f t="shared" si="4"/>
        <v>0</v>
      </c>
      <c r="J44" s="14"/>
      <c r="K44" s="14"/>
      <c r="L44" s="14"/>
      <c r="M44" s="16"/>
      <c r="N44" s="16"/>
    </row>
    <row r="45" spans="1:14" x14ac:dyDescent="0.3">
      <c r="A45" s="49"/>
      <c r="B45" s="10" t="s">
        <v>5</v>
      </c>
      <c r="C45" s="59" t="s">
        <v>92</v>
      </c>
      <c r="D45" s="38" t="s">
        <v>3</v>
      </c>
      <c r="E45" s="39">
        <v>15</v>
      </c>
      <c r="F45" s="45"/>
      <c r="G45" s="45">
        <f t="shared" si="4"/>
        <v>0</v>
      </c>
      <c r="J45" s="14"/>
      <c r="K45" s="14"/>
      <c r="L45" s="16"/>
      <c r="M45" s="16"/>
      <c r="N45" s="16"/>
    </row>
    <row r="46" spans="1:14" x14ac:dyDescent="0.3">
      <c r="A46" s="49"/>
      <c r="B46" s="11"/>
      <c r="C46" s="79"/>
      <c r="D46" s="38"/>
      <c r="E46" s="39"/>
      <c r="F46" s="45"/>
      <c r="G46" s="45">
        <f t="shared" ref="G46:G53" si="5">+F46*E46</f>
        <v>0</v>
      </c>
      <c r="J46" s="14"/>
      <c r="K46" s="14"/>
      <c r="L46" s="16"/>
      <c r="M46" s="16"/>
      <c r="N46" s="16"/>
    </row>
    <row r="47" spans="1:14" x14ac:dyDescent="0.3">
      <c r="A47" s="49"/>
      <c r="B47" s="11"/>
      <c r="C47" s="79"/>
      <c r="D47" s="38"/>
      <c r="E47" s="39"/>
      <c r="F47" s="45"/>
      <c r="G47" s="45">
        <f t="shared" si="5"/>
        <v>0</v>
      </c>
      <c r="J47" s="14"/>
      <c r="K47" s="14"/>
      <c r="L47" s="16"/>
      <c r="M47" s="16"/>
      <c r="N47" s="16"/>
    </row>
    <row r="48" spans="1:14" ht="27.6" x14ac:dyDescent="0.3">
      <c r="A48" s="49">
        <f>+MAX($A$10:A47)+1</f>
        <v>6</v>
      </c>
      <c r="B48" s="11"/>
      <c r="C48" s="79" t="s">
        <v>81</v>
      </c>
      <c r="D48" s="38"/>
      <c r="E48" s="39"/>
      <c r="F48" s="45"/>
      <c r="G48" s="45">
        <f t="shared" si="5"/>
        <v>0</v>
      </c>
      <c r="J48" s="14"/>
      <c r="K48" s="14"/>
      <c r="L48" s="16"/>
      <c r="M48" s="16"/>
      <c r="N48" s="16"/>
    </row>
    <row r="49" spans="1:14" ht="27.6" x14ac:dyDescent="0.3">
      <c r="A49" s="49"/>
      <c r="B49" s="11"/>
      <c r="C49" s="79" t="s">
        <v>82</v>
      </c>
      <c r="D49" s="38"/>
      <c r="E49" s="39"/>
      <c r="F49" s="45"/>
      <c r="G49" s="45">
        <f t="shared" si="5"/>
        <v>0</v>
      </c>
      <c r="J49" s="14"/>
      <c r="K49" s="14"/>
      <c r="L49" s="16"/>
      <c r="M49" s="16"/>
      <c r="N49" s="16"/>
    </row>
    <row r="50" spans="1:14" x14ac:dyDescent="0.3">
      <c r="A50" s="49"/>
      <c r="B50" s="11"/>
      <c r="C50" s="79" t="s">
        <v>17</v>
      </c>
      <c r="D50" s="38"/>
      <c r="E50" s="39"/>
      <c r="F50" s="45"/>
      <c r="G50" s="45">
        <f t="shared" si="5"/>
        <v>0</v>
      </c>
      <c r="J50" s="14"/>
      <c r="K50" s="14"/>
      <c r="L50" s="16"/>
      <c r="M50" s="16"/>
      <c r="N50" s="16"/>
    </row>
    <row r="51" spans="1:14" x14ac:dyDescent="0.3">
      <c r="A51" s="49"/>
      <c r="B51" s="11"/>
      <c r="C51" s="79"/>
      <c r="D51" s="38"/>
      <c r="E51" s="39"/>
      <c r="F51" s="45"/>
      <c r="G51" s="45">
        <f t="shared" si="5"/>
        <v>0</v>
      </c>
      <c r="J51" s="14"/>
      <c r="K51" s="14"/>
      <c r="L51" s="16"/>
      <c r="M51" s="16"/>
      <c r="N51" s="16"/>
    </row>
    <row r="52" spans="1:14" x14ac:dyDescent="0.3">
      <c r="A52" s="49"/>
      <c r="B52" s="10" t="s">
        <v>5</v>
      </c>
      <c r="C52" s="59" t="s">
        <v>83</v>
      </c>
      <c r="D52" s="38" t="s">
        <v>4</v>
      </c>
      <c r="E52" s="39">
        <v>2.5</v>
      </c>
      <c r="F52" s="45"/>
      <c r="G52" s="45">
        <f t="shared" si="5"/>
        <v>0</v>
      </c>
      <c r="J52" s="14"/>
      <c r="K52" s="14"/>
      <c r="L52" s="14"/>
      <c r="M52" s="16"/>
      <c r="N52" s="16"/>
    </row>
    <row r="53" spans="1:14" x14ac:dyDescent="0.3">
      <c r="A53" s="49"/>
      <c r="B53" s="10" t="s">
        <v>5</v>
      </c>
      <c r="C53" s="59" t="s">
        <v>84</v>
      </c>
      <c r="D53" s="38" t="s">
        <v>3</v>
      </c>
      <c r="E53" s="39">
        <v>6</v>
      </c>
      <c r="F53" s="45"/>
      <c r="G53" s="45">
        <f t="shared" si="5"/>
        <v>0</v>
      </c>
      <c r="J53" s="14"/>
      <c r="K53" s="14"/>
      <c r="L53" s="16"/>
      <c r="M53" s="16"/>
      <c r="N53" s="16"/>
    </row>
    <row r="54" spans="1:14" x14ac:dyDescent="0.3">
      <c r="A54" s="49"/>
      <c r="B54" s="11"/>
      <c r="C54" s="79"/>
      <c r="D54" s="38"/>
      <c r="E54" s="39"/>
      <c r="F54" s="45">
        <v>0</v>
      </c>
      <c r="G54" s="45">
        <f t="shared" ref="G54:G60" si="6">+F54*E54</f>
        <v>0</v>
      </c>
      <c r="J54" s="14"/>
      <c r="K54" s="14"/>
      <c r="L54" s="16"/>
      <c r="M54" s="16"/>
      <c r="N54" s="16"/>
    </row>
    <row r="55" spans="1:14" x14ac:dyDescent="0.3">
      <c r="A55" s="49"/>
      <c r="B55" s="11"/>
      <c r="C55" s="79"/>
      <c r="D55" s="38"/>
      <c r="E55" s="39"/>
      <c r="F55" s="45">
        <v>0</v>
      </c>
      <c r="G55" s="45">
        <f t="shared" si="6"/>
        <v>0</v>
      </c>
      <c r="H55" s="48"/>
      <c r="I55" s="48"/>
      <c r="J55" s="57"/>
      <c r="K55" s="57"/>
      <c r="L55" s="48"/>
      <c r="M55" s="48"/>
      <c r="N55" s="16"/>
    </row>
    <row r="56" spans="1:14" ht="27.6" x14ac:dyDescent="0.3">
      <c r="A56" s="49">
        <f>MAX(A$10:A55)+1</f>
        <v>7</v>
      </c>
      <c r="B56" s="11"/>
      <c r="C56" s="79" t="s">
        <v>18</v>
      </c>
      <c r="D56" s="38"/>
      <c r="E56" s="39"/>
      <c r="F56" s="45">
        <v>0</v>
      </c>
      <c r="G56" s="45">
        <f t="shared" si="6"/>
        <v>0</v>
      </c>
      <c r="J56" s="14"/>
      <c r="K56" s="14"/>
      <c r="L56" s="16"/>
      <c r="M56" s="16"/>
      <c r="N56" s="16"/>
    </row>
    <row r="57" spans="1:14" x14ac:dyDescent="0.3">
      <c r="A57" s="49"/>
      <c r="B57" s="11"/>
      <c r="C57" s="79" t="s">
        <v>19</v>
      </c>
      <c r="D57" s="38"/>
      <c r="E57" s="39"/>
      <c r="F57" s="45">
        <v>0</v>
      </c>
      <c r="G57" s="45">
        <f t="shared" si="6"/>
        <v>0</v>
      </c>
      <c r="J57" s="14"/>
      <c r="K57" s="14"/>
      <c r="L57" s="16"/>
      <c r="M57" s="16"/>
      <c r="N57" s="16"/>
    </row>
    <row r="58" spans="1:14" x14ac:dyDescent="0.3">
      <c r="A58" s="49"/>
      <c r="B58" s="11"/>
      <c r="C58" s="79"/>
      <c r="D58" s="38"/>
      <c r="E58" s="39"/>
      <c r="F58" s="45"/>
      <c r="G58" s="45">
        <f t="shared" si="6"/>
        <v>0</v>
      </c>
      <c r="J58" s="14"/>
      <c r="K58" s="14"/>
      <c r="L58" s="16"/>
      <c r="M58" s="16"/>
      <c r="N58" s="16"/>
    </row>
    <row r="59" spans="1:14" x14ac:dyDescent="0.3">
      <c r="A59" s="49"/>
      <c r="B59" s="11" t="s">
        <v>5</v>
      </c>
      <c r="C59" s="79" t="s">
        <v>20</v>
      </c>
      <c r="D59" s="38" t="s">
        <v>21</v>
      </c>
      <c r="E59" s="39">
        <v>888</v>
      </c>
      <c r="F59" s="45">
        <v>0</v>
      </c>
      <c r="G59" s="45">
        <f t="shared" si="6"/>
        <v>0</v>
      </c>
      <c r="J59" s="14"/>
      <c r="K59" s="14"/>
      <c r="L59" s="16"/>
      <c r="M59" s="16"/>
      <c r="N59" s="16"/>
    </row>
    <row r="60" spans="1:14" x14ac:dyDescent="0.3">
      <c r="A60" s="49"/>
      <c r="B60" s="11" t="s">
        <v>5</v>
      </c>
      <c r="C60" s="79" t="s">
        <v>22</v>
      </c>
      <c r="D60" s="38" t="s">
        <v>21</v>
      </c>
      <c r="E60" s="39">
        <v>888</v>
      </c>
      <c r="F60" s="45"/>
      <c r="G60" s="45">
        <f t="shared" si="6"/>
        <v>0</v>
      </c>
      <c r="J60" s="14"/>
      <c r="K60" s="14"/>
      <c r="L60" s="16"/>
      <c r="M60" s="16"/>
      <c r="N60" s="16"/>
    </row>
    <row r="61" spans="1:14" x14ac:dyDescent="0.3">
      <c r="A61" s="49"/>
      <c r="B61" s="11"/>
      <c r="C61" s="42"/>
      <c r="D61" s="10"/>
      <c r="F61" s="15">
        <v>0</v>
      </c>
      <c r="G61" s="50"/>
    </row>
    <row r="62" spans="1:14" x14ac:dyDescent="0.3">
      <c r="A62" s="51">
        <f>+A8</f>
        <v>2</v>
      </c>
      <c r="B62" s="52"/>
      <c r="C62" s="53" t="str">
        <f>+C8&amp;":"</f>
        <v>BETONSKI I ARMIRANOBETONSKI RADOVI:</v>
      </c>
      <c r="D62" s="53"/>
      <c r="E62" s="54" t="s">
        <v>13</v>
      </c>
      <c r="F62" s="55">
        <v>0</v>
      </c>
      <c r="G62" s="56">
        <f>SUM($G$7:G61)</f>
        <v>0</v>
      </c>
    </row>
    <row r="63" spans="1:14" x14ac:dyDescent="0.3">
      <c r="A63" s="41"/>
      <c r="B63" s="11"/>
      <c r="F63" s="15">
        <v>0</v>
      </c>
    </row>
    <row r="65" spans="3:3" x14ac:dyDescent="0.3">
      <c r="C65" s="68"/>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23"/>
  <sheetViews>
    <sheetView showZeros="0" view="pageBreakPreview" zoomScale="120" zoomScaleNormal="100" zoomScaleSheetLayoutView="120" workbookViewId="0">
      <pane ySplit="5" topLeftCell="A6" activePane="bottomLeft" state="frozen"/>
      <selection activeCell="C6" sqref="C6"/>
      <selection pane="bottomLeft" activeCell="G26" sqref="G26"/>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5.125" style="16" bestFit="1" customWidth="1"/>
    <col min="9" max="9" width="4.375" style="16" bestFit="1" customWidth="1"/>
    <col min="10" max="10" width="6.125" style="16" bestFit="1" customWidth="1"/>
    <col min="11" max="11" width="6.375" style="16" bestFit="1" customWidth="1"/>
    <col min="12" max="16384" width="10.25" style="13"/>
  </cols>
  <sheetData>
    <row r="1" spans="1:11" s="64" customFormat="1" ht="12.75" customHeight="1" x14ac:dyDescent="0.3">
      <c r="A1" s="71" t="s">
        <v>0</v>
      </c>
      <c r="B1" s="72"/>
      <c r="C1" s="72"/>
      <c r="D1" s="108" t="s">
        <v>34</v>
      </c>
      <c r="E1" s="109"/>
      <c r="F1" s="110"/>
      <c r="G1" s="73" t="s">
        <v>1</v>
      </c>
    </row>
    <row r="2" spans="1:11" s="1" customFormat="1" ht="12.75" customHeight="1" x14ac:dyDescent="0.3">
      <c r="A2" s="102" t="s">
        <v>31</v>
      </c>
      <c r="B2" s="103"/>
      <c r="C2" s="104"/>
      <c r="D2" s="111" t="s">
        <v>35</v>
      </c>
      <c r="E2" s="112"/>
      <c r="F2" s="113"/>
      <c r="G2" s="2" t="s">
        <v>108</v>
      </c>
    </row>
    <row r="3" spans="1:11" s="1" customFormat="1" x14ac:dyDescent="0.3">
      <c r="A3" s="105"/>
      <c r="B3" s="106"/>
      <c r="C3" s="107"/>
      <c r="D3" s="114" t="s">
        <v>36</v>
      </c>
      <c r="E3" s="115"/>
      <c r="F3" s="116"/>
      <c r="G3" s="3" t="s">
        <v>37</v>
      </c>
    </row>
    <row r="4" spans="1:11" s="28" customFormat="1" x14ac:dyDescent="0.3">
      <c r="A4" s="25">
        <f>+A8</f>
        <v>3</v>
      </c>
      <c r="B4" s="26"/>
      <c r="C4" s="27" t="str">
        <f>+C8</f>
        <v>DRVENE OBLOGE</v>
      </c>
      <c r="E4" s="29"/>
      <c r="F4" s="30"/>
      <c r="G4" s="31"/>
      <c r="H4" s="31"/>
      <c r="I4" s="31"/>
      <c r="J4" s="31"/>
      <c r="K4" s="31"/>
    </row>
    <row r="5" spans="1:11" ht="14.4" thickBot="1" x14ac:dyDescent="0.35">
      <c r="A5" s="33" t="s">
        <v>7</v>
      </c>
      <c r="B5" s="34"/>
      <c r="C5" s="35" t="s">
        <v>8</v>
      </c>
      <c r="D5" s="33" t="s">
        <v>9</v>
      </c>
      <c r="E5" s="36" t="s">
        <v>10</v>
      </c>
      <c r="F5" s="37" t="s">
        <v>11</v>
      </c>
      <c r="G5" s="37" t="s">
        <v>12</v>
      </c>
    </row>
    <row r="6" spans="1:11" ht="14.4" thickTop="1" x14ac:dyDescent="0.3">
      <c r="B6" s="11"/>
      <c r="D6" s="24"/>
      <c r="E6" s="38"/>
      <c r="F6" s="39">
        <v>0</v>
      </c>
      <c r="G6" s="40"/>
    </row>
    <row r="7" spans="1:11" x14ac:dyDescent="0.3">
      <c r="A7" s="41"/>
      <c r="B7" s="11"/>
      <c r="C7" s="42"/>
      <c r="D7" s="43"/>
      <c r="E7" s="39"/>
      <c r="F7" s="44">
        <v>0</v>
      </c>
      <c r="G7" s="45">
        <f t="shared" ref="G7:G10" si="0">+F7*E7</f>
        <v>0</v>
      </c>
    </row>
    <row r="8" spans="1:11" s="20" customFormat="1" x14ac:dyDescent="0.3">
      <c r="A8" s="46">
        <v>3</v>
      </c>
      <c r="B8" s="19"/>
      <c r="C8" s="47" t="s">
        <v>115</v>
      </c>
      <c r="D8" s="43"/>
      <c r="E8" s="39"/>
      <c r="F8" s="39">
        <v>0</v>
      </c>
      <c r="G8" s="45">
        <f t="shared" si="0"/>
        <v>0</v>
      </c>
      <c r="H8" s="48"/>
      <c r="I8" s="48"/>
      <c r="J8" s="48"/>
      <c r="K8" s="48"/>
    </row>
    <row r="9" spans="1:11" x14ac:dyDescent="0.3">
      <c r="A9" s="49"/>
      <c r="B9" s="11"/>
      <c r="C9" s="42"/>
      <c r="D9" s="43"/>
      <c r="E9" s="39"/>
      <c r="F9" s="39">
        <v>0</v>
      </c>
      <c r="G9" s="45">
        <f t="shared" si="0"/>
        <v>0</v>
      </c>
    </row>
    <row r="10" spans="1:11" x14ac:dyDescent="0.3">
      <c r="A10" s="49"/>
      <c r="B10" s="11"/>
      <c r="C10" s="42"/>
      <c r="D10" s="43"/>
      <c r="E10" s="39"/>
      <c r="F10" s="39">
        <v>0</v>
      </c>
      <c r="G10" s="40">
        <f t="shared" si="0"/>
        <v>0</v>
      </c>
    </row>
    <row r="11" spans="1:11" ht="27.6" x14ac:dyDescent="0.3">
      <c r="A11" s="49">
        <f>MAX(A$10:A10)+1</f>
        <v>1</v>
      </c>
      <c r="C11" s="70" t="s">
        <v>111</v>
      </c>
      <c r="D11" s="58"/>
      <c r="E11" s="39"/>
      <c r="F11" s="39"/>
      <c r="G11" s="45">
        <f>+F11*E11</f>
        <v>0</v>
      </c>
      <c r="H11" s="14"/>
      <c r="I11" s="13"/>
      <c r="J11" s="13"/>
      <c r="K11" s="13"/>
    </row>
    <row r="12" spans="1:11" ht="55.2" x14ac:dyDescent="0.3">
      <c r="A12" s="49"/>
      <c r="B12" s="11"/>
      <c r="C12" s="70" t="s">
        <v>112</v>
      </c>
      <c r="D12" s="10"/>
      <c r="E12" s="39"/>
      <c r="F12" s="39"/>
      <c r="G12" s="45">
        <f>+F12*E12</f>
        <v>0</v>
      </c>
      <c r="H12" s="14"/>
      <c r="I12" s="13"/>
      <c r="J12" s="13"/>
      <c r="K12" s="13"/>
    </row>
    <row r="13" spans="1:11" x14ac:dyDescent="0.3">
      <c r="A13" s="49"/>
      <c r="C13" s="70" t="s">
        <v>113</v>
      </c>
      <c r="D13" s="10" t="s">
        <v>23</v>
      </c>
      <c r="E13" s="39">
        <v>1</v>
      </c>
      <c r="F13" s="39"/>
      <c r="G13" s="45">
        <f>+F13*E13</f>
        <v>0</v>
      </c>
      <c r="H13" s="14"/>
      <c r="I13" s="13"/>
      <c r="J13" s="13"/>
      <c r="K13" s="13"/>
    </row>
    <row r="14" spans="1:11" s="24" customFormat="1" x14ac:dyDescent="0.3">
      <c r="A14" s="21"/>
      <c r="B14" s="17"/>
      <c r="C14" s="62"/>
      <c r="D14" s="60"/>
      <c r="E14" s="39"/>
      <c r="F14" s="39"/>
      <c r="G14" s="45"/>
      <c r="H14" s="23"/>
    </row>
    <row r="15" spans="1:11" s="24" customFormat="1" x14ac:dyDescent="0.3">
      <c r="A15" s="21"/>
      <c r="B15" s="17"/>
      <c r="C15" s="62"/>
      <c r="D15" s="60"/>
      <c r="E15" s="39"/>
      <c r="F15" s="39"/>
      <c r="G15" s="45"/>
      <c r="H15" s="23"/>
    </row>
    <row r="16" spans="1:11" ht="27.6" x14ac:dyDescent="0.3">
      <c r="A16" s="49">
        <f>MAX(A$10:A15)+1</f>
        <v>2</v>
      </c>
      <c r="C16" s="79" t="s">
        <v>114</v>
      </c>
      <c r="D16" s="58"/>
      <c r="E16" s="39"/>
      <c r="F16" s="39"/>
      <c r="G16" s="45">
        <f>+F16*E16</f>
        <v>0</v>
      </c>
      <c r="H16" s="13"/>
      <c r="I16" s="13"/>
      <c r="J16" s="13"/>
      <c r="K16" s="13"/>
    </row>
    <row r="17" spans="1:11" ht="69" x14ac:dyDescent="0.3">
      <c r="A17" s="49"/>
      <c r="B17" s="11"/>
      <c r="C17" s="79" t="s">
        <v>94</v>
      </c>
      <c r="D17" s="10"/>
      <c r="E17" s="39"/>
      <c r="F17" s="39"/>
      <c r="G17" s="45">
        <f>+F17*E17</f>
        <v>0</v>
      </c>
      <c r="H17" s="13"/>
      <c r="I17" s="13"/>
      <c r="J17" s="13"/>
      <c r="K17" s="13"/>
    </row>
    <row r="18" spans="1:11" x14ac:dyDescent="0.3">
      <c r="A18" s="49"/>
      <c r="C18" s="79" t="s">
        <v>95</v>
      </c>
      <c r="D18" s="10" t="s">
        <v>3</v>
      </c>
      <c r="E18" s="39">
        <v>4</v>
      </c>
      <c r="F18" s="39">
        <v>0</v>
      </c>
      <c r="G18" s="45">
        <f>+F18*E18</f>
        <v>0</v>
      </c>
      <c r="H18" s="13"/>
      <c r="I18" s="13"/>
      <c r="J18" s="13"/>
      <c r="K18" s="13"/>
    </row>
    <row r="19" spans="1:11" s="24" customFormat="1" x14ac:dyDescent="0.3">
      <c r="A19" s="49"/>
      <c r="B19" s="11"/>
      <c r="C19" s="79"/>
      <c r="D19" s="10"/>
      <c r="E19" s="14"/>
      <c r="F19" s="15">
        <v>0</v>
      </c>
      <c r="G19" s="50"/>
      <c r="H19" s="23"/>
    </row>
    <row r="20" spans="1:11" s="24" customFormat="1" x14ac:dyDescent="0.3">
      <c r="A20" s="51">
        <f>+A8</f>
        <v>3</v>
      </c>
      <c r="B20" s="52"/>
      <c r="C20" s="53" t="str">
        <f>+C8&amp;":"</f>
        <v>DRVENE OBLOGE:</v>
      </c>
      <c r="D20" s="53"/>
      <c r="E20" s="54" t="s">
        <v>13</v>
      </c>
      <c r="F20" s="55">
        <v>0</v>
      </c>
      <c r="G20" s="56">
        <f>SUM($G$7:G19)</f>
        <v>0</v>
      </c>
      <c r="H20" s="23"/>
    </row>
    <row r="21" spans="1:11" x14ac:dyDescent="0.3">
      <c r="A21" s="41"/>
      <c r="B21" s="11"/>
      <c r="F21" s="15">
        <v>0</v>
      </c>
      <c r="H21" s="13"/>
      <c r="I21" s="13"/>
      <c r="J21" s="13"/>
      <c r="K21" s="13"/>
    </row>
    <row r="22" spans="1:11" x14ac:dyDescent="0.3">
      <c r="H22" s="13"/>
      <c r="I22" s="13"/>
      <c r="J22" s="13"/>
      <c r="K22" s="13"/>
    </row>
    <row r="23" spans="1:11" x14ac:dyDescent="0.3">
      <c r="H23" s="13"/>
      <c r="I23" s="13"/>
      <c r="J23" s="13"/>
      <c r="K23" s="13"/>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37"/>
  <sheetViews>
    <sheetView showZeros="0" view="pageBreakPreview" zoomScale="120" zoomScaleNormal="100" zoomScaleSheetLayoutView="120" workbookViewId="0">
      <pane ySplit="5" topLeftCell="A21" activePane="bottomLeft" state="frozen"/>
      <selection activeCell="C6" sqref="C6"/>
      <selection pane="bottomLeft" activeCell="C32" sqref="C32"/>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5.125" style="16" bestFit="1" customWidth="1"/>
    <col min="9" max="9" width="4.375" style="16" bestFit="1" customWidth="1"/>
    <col min="10" max="10" width="6.125" style="16" bestFit="1" customWidth="1"/>
    <col min="11" max="11" width="6.375" style="16" bestFit="1" customWidth="1"/>
    <col min="12" max="16384" width="10.25" style="13"/>
  </cols>
  <sheetData>
    <row r="1" spans="1:11" s="64" customFormat="1" ht="12.75" customHeight="1" x14ac:dyDescent="0.3">
      <c r="A1" s="71" t="s">
        <v>0</v>
      </c>
      <c r="B1" s="72"/>
      <c r="C1" s="72"/>
      <c r="D1" s="108" t="s">
        <v>34</v>
      </c>
      <c r="E1" s="109"/>
      <c r="F1" s="110"/>
      <c r="G1" s="73" t="s">
        <v>1</v>
      </c>
    </row>
    <row r="2" spans="1:11" s="1" customFormat="1" ht="12.75" customHeight="1" x14ac:dyDescent="0.3">
      <c r="A2" s="102" t="s">
        <v>31</v>
      </c>
      <c r="B2" s="103"/>
      <c r="C2" s="104"/>
      <c r="D2" s="111" t="s">
        <v>35</v>
      </c>
      <c r="E2" s="112"/>
      <c r="F2" s="113"/>
      <c r="G2" s="2" t="s">
        <v>108</v>
      </c>
    </row>
    <row r="3" spans="1:11" s="1" customFormat="1" x14ac:dyDescent="0.3">
      <c r="A3" s="105"/>
      <c r="B3" s="106"/>
      <c r="C3" s="107"/>
      <c r="D3" s="114" t="s">
        <v>36</v>
      </c>
      <c r="E3" s="115"/>
      <c r="F3" s="116"/>
      <c r="G3" s="3" t="s">
        <v>37</v>
      </c>
    </row>
    <row r="4" spans="1:11" s="28" customFormat="1" x14ac:dyDescent="0.3">
      <c r="A4" s="25">
        <f>+A8</f>
        <v>4</v>
      </c>
      <c r="B4" s="26"/>
      <c r="C4" s="27" t="str">
        <f>+C8</f>
        <v>KAMENARSKI RADOVI</v>
      </c>
      <c r="E4" s="29"/>
      <c r="F4" s="30"/>
      <c r="G4" s="31"/>
      <c r="H4" s="31"/>
      <c r="I4" s="31"/>
      <c r="J4" s="31"/>
      <c r="K4" s="31"/>
    </row>
    <row r="5" spans="1:11" ht="14.4" thickBot="1" x14ac:dyDescent="0.35">
      <c r="A5" s="33" t="s">
        <v>7</v>
      </c>
      <c r="B5" s="34"/>
      <c r="C5" s="35" t="s">
        <v>8</v>
      </c>
      <c r="D5" s="33" t="s">
        <v>9</v>
      </c>
      <c r="E5" s="36" t="s">
        <v>10</v>
      </c>
      <c r="F5" s="37" t="s">
        <v>11</v>
      </c>
      <c r="G5" s="37" t="s">
        <v>12</v>
      </c>
    </row>
    <row r="6" spans="1:11" ht="14.4" thickTop="1" x14ac:dyDescent="0.3">
      <c r="B6" s="11"/>
      <c r="D6" s="24"/>
      <c r="E6" s="38"/>
      <c r="F6" s="39">
        <v>0</v>
      </c>
      <c r="G6" s="40"/>
    </row>
    <row r="7" spans="1:11" x14ac:dyDescent="0.3">
      <c r="A7" s="41"/>
      <c r="B7" s="11"/>
      <c r="C7" s="42"/>
      <c r="D7" s="43"/>
      <c r="E7" s="39"/>
      <c r="F7" s="44">
        <v>0</v>
      </c>
      <c r="G7" s="45">
        <f t="shared" ref="G7:G10" si="0">+F7*E7</f>
        <v>0</v>
      </c>
    </row>
    <row r="8" spans="1:11" s="20" customFormat="1" x14ac:dyDescent="0.3">
      <c r="A8" s="46">
        <v>4</v>
      </c>
      <c r="B8" s="19"/>
      <c r="C8" s="47" t="s">
        <v>25</v>
      </c>
      <c r="D8" s="43"/>
      <c r="E8" s="39"/>
      <c r="F8" s="39">
        <v>0</v>
      </c>
      <c r="G8" s="45">
        <f t="shared" si="0"/>
        <v>0</v>
      </c>
      <c r="H8" s="48"/>
      <c r="I8" s="48"/>
      <c r="J8" s="48"/>
      <c r="K8" s="48"/>
    </row>
    <row r="9" spans="1:11" x14ac:dyDescent="0.3">
      <c r="A9" s="49"/>
      <c r="B9" s="11"/>
      <c r="C9" s="42"/>
      <c r="D9" s="43"/>
      <c r="E9" s="39"/>
      <c r="F9" s="39">
        <v>0</v>
      </c>
      <c r="G9" s="45">
        <f t="shared" si="0"/>
        <v>0</v>
      </c>
    </row>
    <row r="10" spans="1:11" x14ac:dyDescent="0.3">
      <c r="A10" s="49"/>
      <c r="B10" s="11"/>
      <c r="C10" s="42"/>
      <c r="D10" s="43"/>
      <c r="E10" s="39"/>
      <c r="F10" s="39">
        <v>0</v>
      </c>
      <c r="G10" s="40">
        <f t="shared" si="0"/>
        <v>0</v>
      </c>
    </row>
    <row r="11" spans="1:11" ht="27.6" x14ac:dyDescent="0.3">
      <c r="A11" s="49">
        <f>MAX($A$10:A10)+1</f>
        <v>1</v>
      </c>
      <c r="B11" s="11"/>
      <c r="C11" s="79" t="s">
        <v>54</v>
      </c>
      <c r="D11" s="58"/>
      <c r="E11" s="38"/>
      <c r="F11" s="39"/>
      <c r="G11" s="16">
        <f t="shared" ref="G11:G13" si="1">+F11*E11</f>
        <v>0</v>
      </c>
    </row>
    <row r="12" spans="1:11" ht="55.2" x14ac:dyDescent="0.3">
      <c r="A12" s="49"/>
      <c r="B12" s="11"/>
      <c r="C12" s="79" t="s">
        <v>56</v>
      </c>
      <c r="D12" s="10"/>
      <c r="E12" s="38"/>
      <c r="F12" s="39"/>
      <c r="G12" s="16">
        <f t="shared" si="1"/>
        <v>0</v>
      </c>
    </row>
    <row r="13" spans="1:11" x14ac:dyDescent="0.3">
      <c r="A13" s="49"/>
      <c r="B13" s="11"/>
      <c r="C13" s="79" t="s">
        <v>55</v>
      </c>
      <c r="D13" s="63" t="s">
        <v>3</v>
      </c>
      <c r="E13" s="50">
        <v>202</v>
      </c>
      <c r="F13" s="39"/>
      <c r="G13" s="16">
        <f t="shared" si="1"/>
        <v>0</v>
      </c>
    </row>
    <row r="14" spans="1:11" x14ac:dyDescent="0.3">
      <c r="A14" s="49"/>
      <c r="B14" s="11"/>
      <c r="C14" s="79"/>
      <c r="D14" s="43"/>
      <c r="E14" s="39"/>
      <c r="F14" s="39"/>
      <c r="G14" s="45">
        <f t="shared" ref="G14:G18" si="2">+F14*E14</f>
        <v>0</v>
      </c>
    </row>
    <row r="15" spans="1:11" x14ac:dyDescent="0.3">
      <c r="A15" s="49"/>
      <c r="B15" s="11"/>
      <c r="C15" s="79"/>
      <c r="D15" s="43"/>
      <c r="E15" s="39"/>
      <c r="F15" s="39"/>
      <c r="G15" s="40">
        <f t="shared" si="2"/>
        <v>0</v>
      </c>
    </row>
    <row r="16" spans="1:11" ht="41.4" x14ac:dyDescent="0.3">
      <c r="A16" s="49">
        <f>MAX($A$10:A15)+1</f>
        <v>2</v>
      </c>
      <c r="B16" s="11"/>
      <c r="C16" s="79" t="s">
        <v>57</v>
      </c>
      <c r="D16" s="58"/>
      <c r="E16" s="38"/>
      <c r="F16" s="39"/>
      <c r="G16" s="16">
        <f t="shared" si="2"/>
        <v>0</v>
      </c>
    </row>
    <row r="17" spans="1:7" ht="55.2" x14ac:dyDescent="0.3">
      <c r="A17" s="49"/>
      <c r="B17" s="11"/>
      <c r="C17" s="79" t="s">
        <v>58</v>
      </c>
      <c r="D17" s="10"/>
      <c r="E17" s="38"/>
      <c r="F17" s="39"/>
      <c r="G17" s="16">
        <f t="shared" si="2"/>
        <v>0</v>
      </c>
    </row>
    <row r="18" spans="1:7" x14ac:dyDescent="0.3">
      <c r="A18" s="49"/>
      <c r="B18" s="11"/>
      <c r="C18" s="79" t="s">
        <v>59</v>
      </c>
      <c r="D18" s="63" t="s">
        <v>3</v>
      </c>
      <c r="E18" s="50">
        <v>11</v>
      </c>
      <c r="F18" s="39"/>
      <c r="G18" s="16">
        <f t="shared" si="2"/>
        <v>0</v>
      </c>
    </row>
    <row r="19" spans="1:7" x14ac:dyDescent="0.3">
      <c r="A19" s="49"/>
      <c r="B19" s="11"/>
      <c r="C19" s="79"/>
      <c r="D19" s="43"/>
      <c r="E19" s="39"/>
      <c r="F19" s="39"/>
      <c r="G19" s="45">
        <f t="shared" ref="G19:G20" si="3">+F19*E19</f>
        <v>0</v>
      </c>
    </row>
    <row r="20" spans="1:7" x14ac:dyDescent="0.3">
      <c r="A20" s="49"/>
      <c r="B20" s="11"/>
      <c r="C20" s="79"/>
      <c r="D20" s="43"/>
      <c r="E20" s="39"/>
      <c r="F20" s="39"/>
      <c r="G20" s="40">
        <f t="shared" si="3"/>
        <v>0</v>
      </c>
    </row>
    <row r="21" spans="1:7" ht="27.6" x14ac:dyDescent="0.3">
      <c r="A21" s="49">
        <f>MAX($A$10:A20)+1</f>
        <v>3</v>
      </c>
      <c r="B21" s="11"/>
      <c r="C21" s="79" t="s">
        <v>65</v>
      </c>
      <c r="D21" s="58"/>
      <c r="E21" s="38"/>
      <c r="F21" s="39"/>
      <c r="G21" s="16">
        <f t="shared" ref="G21:G23" si="4">+F21*E21</f>
        <v>0</v>
      </c>
    </row>
    <row r="22" spans="1:7" ht="69" x14ac:dyDescent="0.3">
      <c r="A22" s="49"/>
      <c r="B22" s="11"/>
      <c r="C22" s="79" t="s">
        <v>66</v>
      </c>
      <c r="D22" s="10"/>
      <c r="E22" s="38"/>
      <c r="F22" s="39"/>
      <c r="G22" s="16">
        <f t="shared" si="4"/>
        <v>0</v>
      </c>
    </row>
    <row r="23" spans="1:7" x14ac:dyDescent="0.3">
      <c r="A23" s="49"/>
      <c r="B23" s="11"/>
      <c r="C23" s="79" t="s">
        <v>67</v>
      </c>
      <c r="D23" s="63" t="s">
        <v>3</v>
      </c>
      <c r="E23" s="50">
        <v>20.5</v>
      </c>
      <c r="F23" s="39"/>
      <c r="G23" s="16">
        <f t="shared" si="4"/>
        <v>0</v>
      </c>
    </row>
    <row r="24" spans="1:7" x14ac:dyDescent="0.3">
      <c r="A24" s="49"/>
      <c r="B24" s="11"/>
      <c r="C24" s="79"/>
      <c r="D24" s="43"/>
      <c r="E24" s="39"/>
      <c r="F24" s="39"/>
      <c r="G24" s="45">
        <f t="shared" ref="G24:G28" si="5">+F24*E24</f>
        <v>0</v>
      </c>
    </row>
    <row r="25" spans="1:7" x14ac:dyDescent="0.3">
      <c r="A25" s="49"/>
      <c r="B25" s="11"/>
      <c r="C25" s="79"/>
      <c r="D25" s="43"/>
      <c r="E25" s="39"/>
      <c r="F25" s="39"/>
      <c r="G25" s="40">
        <f t="shared" si="5"/>
        <v>0</v>
      </c>
    </row>
    <row r="26" spans="1:7" ht="27.6" x14ac:dyDescent="0.3">
      <c r="A26" s="49">
        <f>MAX($A$10:A25)+1</f>
        <v>4</v>
      </c>
      <c r="B26" s="11"/>
      <c r="C26" s="79" t="s">
        <v>62</v>
      </c>
      <c r="D26" s="58"/>
      <c r="E26" s="38"/>
      <c r="F26" s="39"/>
      <c r="G26" s="16">
        <f t="shared" si="5"/>
        <v>0</v>
      </c>
    </row>
    <row r="27" spans="1:7" ht="69" x14ac:dyDescent="0.3">
      <c r="A27" s="49"/>
      <c r="B27" s="11"/>
      <c r="C27" s="79" t="s">
        <v>63</v>
      </c>
      <c r="D27" s="10"/>
      <c r="E27" s="38"/>
      <c r="F27" s="39"/>
      <c r="G27" s="16">
        <f t="shared" si="5"/>
        <v>0</v>
      </c>
    </row>
    <row r="28" spans="1:7" x14ac:dyDescent="0.3">
      <c r="A28" s="49"/>
      <c r="B28" s="11"/>
      <c r="C28" s="79" t="s">
        <v>64</v>
      </c>
      <c r="D28" s="63" t="s">
        <v>24</v>
      </c>
      <c r="E28" s="50">
        <v>30</v>
      </c>
      <c r="F28" s="39"/>
      <c r="G28" s="16">
        <f t="shared" si="5"/>
        <v>0</v>
      </c>
    </row>
    <row r="29" spans="1:7" x14ac:dyDescent="0.3">
      <c r="A29" s="49"/>
      <c r="B29" s="11"/>
      <c r="C29" s="79"/>
      <c r="D29" s="43"/>
      <c r="E29" s="39"/>
      <c r="F29" s="39"/>
      <c r="G29" s="45">
        <f t="shared" ref="G29:G30" si="6">+F29*E29</f>
        <v>0</v>
      </c>
    </row>
    <row r="30" spans="1:7" x14ac:dyDescent="0.3">
      <c r="A30" s="49"/>
      <c r="B30" s="11"/>
      <c r="C30" s="79"/>
      <c r="D30" s="43"/>
      <c r="E30" s="39"/>
      <c r="F30" s="39"/>
      <c r="G30" s="40">
        <f t="shared" si="6"/>
        <v>0</v>
      </c>
    </row>
    <row r="31" spans="1:7" x14ac:dyDescent="0.3">
      <c r="A31" s="49">
        <f>MAX($A$10:A30)+1</f>
        <v>5</v>
      </c>
      <c r="B31" s="11"/>
      <c r="C31" s="79" t="s">
        <v>123</v>
      </c>
      <c r="D31" s="58"/>
      <c r="E31" s="38"/>
      <c r="F31" s="39"/>
      <c r="G31" s="16">
        <f t="shared" ref="G31:G33" si="7">+F31*E31</f>
        <v>0</v>
      </c>
    </row>
    <row r="32" spans="1:7" ht="69" x14ac:dyDescent="0.3">
      <c r="A32" s="49"/>
      <c r="B32" s="11"/>
      <c r="C32" s="79" t="s">
        <v>61</v>
      </c>
      <c r="D32" s="10"/>
      <c r="E32" s="38"/>
      <c r="F32" s="39"/>
      <c r="G32" s="16">
        <f t="shared" si="7"/>
        <v>0</v>
      </c>
    </row>
    <row r="33" spans="1:7" x14ac:dyDescent="0.3">
      <c r="A33" s="49"/>
      <c r="B33" s="11"/>
      <c r="C33" s="79" t="s">
        <v>60</v>
      </c>
      <c r="D33" s="63" t="s">
        <v>3</v>
      </c>
      <c r="E33" s="50">
        <v>50</v>
      </c>
      <c r="F33" s="39">
        <v>0</v>
      </c>
      <c r="G33" s="16">
        <f t="shared" si="7"/>
        <v>0</v>
      </c>
    </row>
    <row r="34" spans="1:7" x14ac:dyDescent="0.3">
      <c r="A34" s="49"/>
      <c r="B34" s="11"/>
      <c r="C34" s="76"/>
      <c r="D34" s="43"/>
      <c r="E34" s="39"/>
      <c r="F34" s="39">
        <v>0</v>
      </c>
      <c r="G34" s="45">
        <f t="shared" ref="G34:G35" si="8">+F34*E34</f>
        <v>0</v>
      </c>
    </row>
    <row r="35" spans="1:7" x14ac:dyDescent="0.3">
      <c r="A35" s="49"/>
      <c r="B35" s="11"/>
      <c r="C35" s="76"/>
      <c r="D35" s="43"/>
      <c r="E35" s="39"/>
      <c r="F35" s="39">
        <v>0</v>
      </c>
      <c r="G35" s="40">
        <f t="shared" si="8"/>
        <v>0</v>
      </c>
    </row>
    <row r="36" spans="1:7" x14ac:dyDescent="0.3">
      <c r="A36" s="51">
        <f>+A8</f>
        <v>4</v>
      </c>
      <c r="B36" s="52"/>
      <c r="C36" s="53" t="str">
        <f>+C8&amp;":"</f>
        <v>KAMENARSKI RADOVI:</v>
      </c>
      <c r="D36" s="53"/>
      <c r="E36" s="54" t="s">
        <v>13</v>
      </c>
      <c r="F36" s="55">
        <v>0</v>
      </c>
      <c r="G36" s="56">
        <f>SUM($G$7:G35)</f>
        <v>0</v>
      </c>
    </row>
    <row r="37" spans="1:7" x14ac:dyDescent="0.3">
      <c r="A37" s="41"/>
      <c r="B37" s="11"/>
      <c r="F37" s="15">
        <v>0</v>
      </c>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rowBreaks count="2" manualBreakCount="2">
    <brk id="25" max="16383" man="1"/>
    <brk id="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7"/>
  <sheetViews>
    <sheetView showZeros="0" view="pageBreakPreview" zoomScale="120" zoomScaleNormal="100" zoomScaleSheetLayoutView="120" workbookViewId="0">
      <pane ySplit="5" topLeftCell="A6" activePane="bottomLeft" state="frozen"/>
      <selection activeCell="C6" sqref="C6"/>
      <selection pane="bottomLeft" activeCell="E26" sqref="E26"/>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5.125" style="16" bestFit="1" customWidth="1"/>
    <col min="9" max="9" width="4.375" style="16" bestFit="1" customWidth="1"/>
    <col min="10" max="10" width="6.125" style="16" bestFit="1" customWidth="1"/>
    <col min="11" max="11" width="6.375" style="16" bestFit="1" customWidth="1"/>
    <col min="12" max="16384" width="10.25" style="13"/>
  </cols>
  <sheetData>
    <row r="1" spans="1:12" s="64" customFormat="1" ht="12.75" customHeight="1" x14ac:dyDescent="0.3">
      <c r="A1" s="71" t="s">
        <v>0</v>
      </c>
      <c r="B1" s="72"/>
      <c r="C1" s="72"/>
      <c r="D1" s="108" t="s">
        <v>34</v>
      </c>
      <c r="E1" s="109"/>
      <c r="F1" s="110"/>
      <c r="G1" s="73" t="s">
        <v>1</v>
      </c>
    </row>
    <row r="2" spans="1:12" s="1" customFormat="1" ht="12.75" customHeight="1" x14ac:dyDescent="0.3">
      <c r="A2" s="102" t="s">
        <v>31</v>
      </c>
      <c r="B2" s="103"/>
      <c r="C2" s="104"/>
      <c r="D2" s="111" t="s">
        <v>35</v>
      </c>
      <c r="E2" s="112"/>
      <c r="F2" s="113"/>
      <c r="G2" s="2" t="s">
        <v>108</v>
      </c>
    </row>
    <row r="3" spans="1:12" s="1" customFormat="1" x14ac:dyDescent="0.3">
      <c r="A3" s="105"/>
      <c r="B3" s="106"/>
      <c r="C3" s="107"/>
      <c r="D3" s="114" t="s">
        <v>36</v>
      </c>
      <c r="E3" s="115"/>
      <c r="F3" s="116"/>
      <c r="G3" s="3" t="s">
        <v>37</v>
      </c>
    </row>
    <row r="4" spans="1:12" s="28" customFormat="1" x14ac:dyDescent="0.3">
      <c r="A4" s="25">
        <f>+A8</f>
        <v>5</v>
      </c>
      <c r="B4" s="26"/>
      <c r="C4" s="27" t="str">
        <f>+C8</f>
        <v>BRAVARSKI I LIMARSKI RADOVI</v>
      </c>
      <c r="E4" s="29"/>
      <c r="F4" s="30"/>
      <c r="G4" s="31"/>
      <c r="H4" s="31"/>
      <c r="I4" s="31"/>
      <c r="J4" s="31"/>
      <c r="K4" s="31"/>
    </row>
    <row r="5" spans="1:12" ht="14.4" thickBot="1" x14ac:dyDescent="0.35">
      <c r="A5" s="33" t="s">
        <v>7</v>
      </c>
      <c r="B5" s="34"/>
      <c r="C5" s="35" t="s">
        <v>8</v>
      </c>
      <c r="D5" s="33" t="s">
        <v>9</v>
      </c>
      <c r="E5" s="36" t="s">
        <v>10</v>
      </c>
      <c r="F5" s="37" t="s">
        <v>11</v>
      </c>
      <c r="G5" s="37" t="s">
        <v>12</v>
      </c>
    </row>
    <row r="6" spans="1:12" ht="14.4" thickTop="1" x14ac:dyDescent="0.3">
      <c r="B6" s="11"/>
      <c r="D6" s="24"/>
      <c r="E6" s="38"/>
      <c r="F6" s="39">
        <v>0</v>
      </c>
      <c r="G6" s="40"/>
    </row>
    <row r="7" spans="1:12" x14ac:dyDescent="0.3">
      <c r="A7" s="41"/>
      <c r="B7" s="11"/>
      <c r="C7" s="42"/>
      <c r="D7" s="43"/>
      <c r="E7" s="39"/>
      <c r="F7" s="44">
        <v>0</v>
      </c>
      <c r="G7" s="45">
        <f t="shared" ref="G7:G8" si="0">+F7*E7</f>
        <v>0</v>
      </c>
    </row>
    <row r="8" spans="1:12" s="20" customFormat="1" x14ac:dyDescent="0.3">
      <c r="A8" s="46">
        <v>5</v>
      </c>
      <c r="B8" s="19"/>
      <c r="C8" s="47" t="s">
        <v>96</v>
      </c>
      <c r="D8" s="43"/>
      <c r="E8" s="39"/>
      <c r="F8" s="39">
        <v>0</v>
      </c>
      <c r="G8" s="45">
        <f t="shared" si="0"/>
        <v>0</v>
      </c>
      <c r="H8" s="48"/>
      <c r="I8" s="48"/>
      <c r="J8" s="48"/>
      <c r="K8" s="48"/>
    </row>
    <row r="9" spans="1:12" x14ac:dyDescent="0.3">
      <c r="A9" s="49"/>
      <c r="B9" s="11"/>
      <c r="C9" s="79"/>
      <c r="D9" s="43"/>
      <c r="E9" s="39"/>
      <c r="F9" s="39">
        <v>0</v>
      </c>
      <c r="G9" s="45">
        <f t="shared" ref="G9:G10" si="1">+F9*E9</f>
        <v>0</v>
      </c>
      <c r="L9" s="20"/>
    </row>
    <row r="10" spans="1:12" x14ac:dyDescent="0.3">
      <c r="A10" s="49"/>
      <c r="B10" s="11"/>
      <c r="C10" s="79"/>
      <c r="D10" s="43"/>
      <c r="E10" s="39"/>
      <c r="F10" s="39"/>
      <c r="G10" s="40">
        <f t="shared" si="1"/>
        <v>0</v>
      </c>
      <c r="L10" s="20"/>
    </row>
    <row r="11" spans="1:12" x14ac:dyDescent="0.3">
      <c r="A11" s="49">
        <f>+MAX($A$9:A10)+1</f>
        <v>1</v>
      </c>
      <c r="B11" s="11"/>
      <c r="C11" s="65" t="s">
        <v>97</v>
      </c>
      <c r="D11" s="10"/>
      <c r="E11" s="15"/>
      <c r="G11" s="16">
        <f t="shared" ref="G11:G16" si="2">+F11*E11</f>
        <v>0</v>
      </c>
      <c r="H11" s="13"/>
      <c r="I11" s="13"/>
      <c r="J11" s="13"/>
      <c r="K11" s="13"/>
    </row>
    <row r="12" spans="1:12" ht="41.4" x14ac:dyDescent="0.3">
      <c r="A12" s="49"/>
      <c r="B12" s="11"/>
      <c r="C12" s="79" t="s">
        <v>101</v>
      </c>
      <c r="D12" s="10"/>
      <c r="E12" s="15"/>
      <c r="G12" s="16">
        <f t="shared" si="2"/>
        <v>0</v>
      </c>
      <c r="H12" s="13"/>
      <c r="I12" s="13"/>
      <c r="J12" s="13"/>
      <c r="K12" s="13"/>
    </row>
    <row r="13" spans="1:12" ht="55.2" x14ac:dyDescent="0.3">
      <c r="A13" s="49"/>
      <c r="B13" s="11"/>
      <c r="C13" s="79" t="s">
        <v>26</v>
      </c>
      <c r="D13" s="10"/>
      <c r="E13" s="15"/>
      <c r="G13" s="16">
        <f t="shared" si="2"/>
        <v>0</v>
      </c>
      <c r="H13" s="13"/>
      <c r="I13" s="13"/>
      <c r="J13" s="13"/>
      <c r="K13" s="13"/>
    </row>
    <row r="14" spans="1:12" ht="27.6" x14ac:dyDescent="0.3">
      <c r="A14" s="49"/>
      <c r="B14" s="11"/>
      <c r="C14" s="79" t="s">
        <v>98</v>
      </c>
      <c r="D14" s="10"/>
      <c r="E14" s="15"/>
      <c r="G14" s="16">
        <f t="shared" si="2"/>
        <v>0</v>
      </c>
      <c r="H14" s="13"/>
      <c r="I14" s="13"/>
      <c r="J14" s="13"/>
      <c r="K14" s="13"/>
    </row>
    <row r="15" spans="1:12" x14ac:dyDescent="0.3">
      <c r="A15" s="49"/>
      <c r="B15" s="11"/>
      <c r="C15" s="79"/>
      <c r="D15" s="10"/>
      <c r="E15" s="15"/>
      <c r="G15" s="16">
        <f t="shared" si="2"/>
        <v>0</v>
      </c>
      <c r="H15" s="13"/>
      <c r="I15" s="13"/>
      <c r="J15" s="13"/>
      <c r="K15" s="13"/>
    </row>
    <row r="16" spans="1:12" x14ac:dyDescent="0.3">
      <c r="A16" s="49"/>
      <c r="B16" s="11" t="s">
        <v>5</v>
      </c>
      <c r="C16" s="79" t="s">
        <v>99</v>
      </c>
      <c r="D16" s="10" t="s">
        <v>21</v>
      </c>
      <c r="E16" s="15">
        <v>770</v>
      </c>
      <c r="G16" s="16">
        <f t="shared" si="2"/>
        <v>0</v>
      </c>
      <c r="L16" s="20"/>
    </row>
    <row r="17" spans="1:12" x14ac:dyDescent="0.3">
      <c r="A17" s="49"/>
      <c r="B17" s="11" t="s">
        <v>5</v>
      </c>
      <c r="C17" s="79" t="s">
        <v>100</v>
      </c>
      <c r="D17" s="10" t="s">
        <v>24</v>
      </c>
      <c r="E17" s="15">
        <f>8*5</f>
        <v>40</v>
      </c>
      <c r="G17" s="16">
        <f t="shared" ref="G17" si="3">+F17*E17</f>
        <v>0</v>
      </c>
      <c r="L17" s="20"/>
    </row>
    <row r="18" spans="1:12" x14ac:dyDescent="0.3">
      <c r="A18" s="49"/>
      <c r="B18" s="11"/>
      <c r="C18" s="70"/>
      <c r="D18" s="43"/>
      <c r="E18" s="39"/>
      <c r="F18" s="39"/>
      <c r="G18" s="45">
        <f t="shared" ref="G18:G19" si="4">+F18*E18</f>
        <v>0</v>
      </c>
      <c r="H18" s="14"/>
      <c r="I18" s="14"/>
      <c r="J18" s="14"/>
      <c r="K18" s="14"/>
      <c r="L18" s="14"/>
    </row>
    <row r="19" spans="1:12" x14ac:dyDescent="0.3">
      <c r="A19" s="49"/>
      <c r="B19" s="11"/>
      <c r="C19" s="70"/>
      <c r="D19" s="43"/>
      <c r="E19" s="39"/>
      <c r="F19" s="39"/>
      <c r="G19" s="40">
        <f t="shared" si="4"/>
        <v>0</v>
      </c>
      <c r="H19" s="14"/>
      <c r="I19" s="14"/>
      <c r="J19" s="14"/>
      <c r="K19" s="14"/>
      <c r="L19" s="14"/>
    </row>
    <row r="20" spans="1:12" ht="27.6" x14ac:dyDescent="0.3">
      <c r="A20" s="49">
        <f>+MAX($A$9:A19)+1</f>
        <v>2</v>
      </c>
      <c r="B20" s="11"/>
      <c r="C20" s="79" t="s">
        <v>102</v>
      </c>
      <c r="D20" s="10"/>
      <c r="E20" s="15"/>
      <c r="G20" s="16">
        <f t="shared" ref="G20:G23" si="5">+F20*E20</f>
        <v>0</v>
      </c>
      <c r="H20" s="14"/>
      <c r="I20" s="14"/>
      <c r="J20" s="14"/>
      <c r="K20" s="14"/>
      <c r="L20" s="14"/>
    </row>
    <row r="21" spans="1:12" ht="41.4" x14ac:dyDescent="0.3">
      <c r="A21" s="41"/>
      <c r="B21" s="11"/>
      <c r="C21" s="79" t="s">
        <v>105</v>
      </c>
      <c r="D21" s="10"/>
      <c r="E21" s="15"/>
      <c r="G21" s="16">
        <f t="shared" si="5"/>
        <v>0</v>
      </c>
      <c r="H21" s="14"/>
      <c r="I21" s="14"/>
      <c r="J21" s="14"/>
      <c r="K21" s="14"/>
      <c r="L21" s="14"/>
    </row>
    <row r="22" spans="1:12" ht="41.4" x14ac:dyDescent="0.3">
      <c r="A22" s="41"/>
      <c r="B22" s="11"/>
      <c r="C22" s="79" t="s">
        <v>103</v>
      </c>
      <c r="D22" s="10"/>
      <c r="E22" s="15"/>
      <c r="G22" s="16">
        <f t="shared" si="5"/>
        <v>0</v>
      </c>
      <c r="H22" s="14"/>
      <c r="I22" s="14"/>
      <c r="J22" s="14"/>
      <c r="K22" s="14"/>
      <c r="L22" s="14"/>
    </row>
    <row r="23" spans="1:12" x14ac:dyDescent="0.3">
      <c r="A23" s="41"/>
      <c r="B23" s="11"/>
      <c r="C23" s="79" t="s">
        <v>104</v>
      </c>
      <c r="D23" s="10" t="s">
        <v>24</v>
      </c>
      <c r="E23" s="15">
        <v>6</v>
      </c>
      <c r="F23" s="15">
        <v>0</v>
      </c>
      <c r="G23" s="16">
        <f t="shared" si="5"/>
        <v>0</v>
      </c>
      <c r="H23" s="14"/>
      <c r="I23" s="14"/>
      <c r="J23" s="14"/>
      <c r="K23" s="14"/>
      <c r="L23" s="14"/>
    </row>
    <row r="24" spans="1:12" s="93" customFormat="1" x14ac:dyDescent="0.3">
      <c r="A24" s="98"/>
      <c r="B24" s="92"/>
      <c r="C24" s="99"/>
      <c r="D24" s="91"/>
      <c r="E24" s="95"/>
      <c r="F24" s="95"/>
      <c r="G24" s="96"/>
      <c r="H24" s="94"/>
      <c r="I24" s="94"/>
      <c r="J24" s="94"/>
      <c r="K24" s="94"/>
      <c r="L24" s="94"/>
    </row>
    <row r="25" spans="1:12" s="93" customFormat="1" x14ac:dyDescent="0.3">
      <c r="A25" s="98"/>
      <c r="B25" s="92"/>
      <c r="C25" s="99"/>
      <c r="D25" s="91"/>
      <c r="E25" s="95"/>
      <c r="F25" s="95"/>
      <c r="G25" s="96"/>
      <c r="H25" s="94"/>
      <c r="I25" s="94"/>
      <c r="J25" s="94"/>
      <c r="K25" s="94"/>
      <c r="L25" s="94"/>
    </row>
    <row r="26" spans="1:12" s="93" customFormat="1" ht="12.75" customHeight="1" x14ac:dyDescent="0.3">
      <c r="H26" s="94"/>
      <c r="I26" s="94"/>
      <c r="J26" s="94"/>
      <c r="K26" s="94"/>
      <c r="L26" s="94"/>
    </row>
    <row r="27" spans="1:12" s="93" customFormat="1" ht="12" customHeight="1" x14ac:dyDescent="0.3">
      <c r="H27" s="94"/>
      <c r="I27" s="94"/>
      <c r="J27" s="94"/>
      <c r="K27" s="94"/>
      <c r="L27" s="94"/>
    </row>
    <row r="28" spans="1:12" s="93" customFormat="1" x14ac:dyDescent="0.3">
      <c r="A28" s="49"/>
      <c r="B28" s="11"/>
      <c r="C28" s="42"/>
      <c r="D28" s="10"/>
      <c r="E28" s="15"/>
      <c r="F28" s="15">
        <v>0</v>
      </c>
      <c r="G28" s="16"/>
      <c r="H28" s="94"/>
      <c r="I28" s="94"/>
      <c r="J28" s="94"/>
      <c r="K28" s="94"/>
      <c r="L28" s="94"/>
    </row>
    <row r="29" spans="1:12" s="93" customFormat="1" x14ac:dyDescent="0.3">
      <c r="A29" s="51">
        <f>+A8</f>
        <v>5</v>
      </c>
      <c r="B29" s="52"/>
      <c r="C29" s="53" t="str">
        <f>+C8&amp;":"</f>
        <v>BRAVARSKI I LIMARSKI RADOVI:</v>
      </c>
      <c r="D29" s="53"/>
      <c r="E29" s="54" t="s">
        <v>13</v>
      </c>
      <c r="F29" s="55">
        <v>0</v>
      </c>
      <c r="G29" s="56">
        <f>SUM($G$7:G28)</f>
        <v>0</v>
      </c>
      <c r="H29" s="94"/>
      <c r="I29" s="94"/>
      <c r="J29" s="94"/>
      <c r="K29" s="94"/>
      <c r="L29" s="94"/>
    </row>
    <row r="30" spans="1:12" s="93" customFormat="1" x14ac:dyDescent="0.3">
      <c r="A30" s="41"/>
      <c r="B30" s="11"/>
      <c r="C30" s="12"/>
      <c r="D30" s="13"/>
      <c r="E30" s="14"/>
      <c r="F30" s="15">
        <v>0</v>
      </c>
      <c r="G30" s="16"/>
      <c r="H30" s="94"/>
      <c r="I30" s="94"/>
      <c r="J30" s="94"/>
      <c r="K30" s="94"/>
      <c r="L30" s="94"/>
    </row>
    <row r="31" spans="1:12" s="93" customFormat="1" x14ac:dyDescent="0.3">
      <c r="A31" s="13"/>
      <c r="B31" s="32"/>
      <c r="C31" s="12"/>
      <c r="D31" s="13"/>
      <c r="E31" s="14"/>
      <c r="F31" s="15"/>
      <c r="G31" s="16"/>
      <c r="H31" s="94"/>
      <c r="I31" s="94"/>
      <c r="J31" s="94"/>
      <c r="K31" s="94"/>
      <c r="L31" s="94"/>
    </row>
    <row r="32" spans="1:12" s="93" customFormat="1" x14ac:dyDescent="0.3">
      <c r="A32" s="13"/>
      <c r="B32" s="32"/>
      <c r="C32" s="12"/>
      <c r="D32" s="13"/>
      <c r="E32" s="14"/>
      <c r="F32" s="15"/>
      <c r="G32" s="16"/>
      <c r="H32" s="94"/>
      <c r="I32" s="94"/>
      <c r="J32" s="94"/>
      <c r="K32" s="94"/>
      <c r="L32" s="94"/>
    </row>
    <row r="33" spans="1:12" s="93" customFormat="1" x14ac:dyDescent="0.3">
      <c r="A33" s="13"/>
      <c r="B33" s="32"/>
      <c r="C33" s="12"/>
      <c r="D33" s="13"/>
      <c r="E33" s="14"/>
      <c r="F33" s="15"/>
      <c r="G33" s="16"/>
      <c r="H33" s="94"/>
      <c r="I33" s="94"/>
      <c r="J33" s="94"/>
      <c r="K33" s="94"/>
      <c r="L33" s="94"/>
    </row>
    <row r="34" spans="1:12" s="93" customFormat="1" x14ac:dyDescent="0.3">
      <c r="A34" s="13"/>
      <c r="B34" s="32"/>
      <c r="C34" s="12"/>
      <c r="D34" s="13"/>
      <c r="E34" s="14"/>
      <c r="F34" s="15"/>
      <c r="G34" s="16"/>
      <c r="H34" s="94"/>
      <c r="I34" s="94"/>
      <c r="J34" s="94"/>
      <c r="K34" s="94"/>
      <c r="L34" s="94"/>
    </row>
    <row r="35" spans="1:12" x14ac:dyDescent="0.3">
      <c r="L35" s="20"/>
    </row>
    <row r="36" spans="1:12" x14ac:dyDescent="0.3">
      <c r="L36" s="20"/>
    </row>
    <row r="37" spans="1:12" x14ac:dyDescent="0.3">
      <c r="H37" s="14"/>
      <c r="I37" s="14"/>
      <c r="J37" s="14"/>
      <c r="K37" s="14"/>
      <c r="L37" s="14"/>
    </row>
    <row r="38" spans="1:12" x14ac:dyDescent="0.3">
      <c r="H38" s="14"/>
      <c r="I38" s="14"/>
      <c r="J38" s="14"/>
      <c r="K38" s="14"/>
      <c r="L38" s="14"/>
    </row>
    <row r="39" spans="1:12" x14ac:dyDescent="0.3">
      <c r="H39" s="14"/>
      <c r="I39" s="14"/>
      <c r="J39" s="14"/>
      <c r="K39" s="14"/>
      <c r="L39" s="14"/>
    </row>
    <row r="40" spans="1:12" x14ac:dyDescent="0.3">
      <c r="H40" s="14"/>
      <c r="I40" s="14"/>
      <c r="J40" s="14"/>
      <c r="K40" s="14"/>
      <c r="L40" s="14"/>
    </row>
    <row r="41" spans="1:12" x14ac:dyDescent="0.3">
      <c r="H41" s="14"/>
      <c r="I41" s="14"/>
      <c r="J41" s="14"/>
      <c r="K41" s="14"/>
      <c r="L41" s="14"/>
    </row>
    <row r="42" spans="1:12" x14ac:dyDescent="0.3">
      <c r="H42" s="14"/>
      <c r="I42" s="14"/>
      <c r="J42" s="14"/>
      <c r="K42" s="14"/>
      <c r="L42" s="14"/>
    </row>
    <row r="43" spans="1:12" x14ac:dyDescent="0.3">
      <c r="H43" s="14"/>
      <c r="I43" s="14"/>
      <c r="J43" s="14"/>
      <c r="K43" s="14"/>
      <c r="L43" s="14"/>
    </row>
    <row r="44" spans="1:12" x14ac:dyDescent="0.3">
      <c r="L44" s="20"/>
    </row>
    <row r="45" spans="1:12" x14ac:dyDescent="0.3">
      <c r="L45" s="20"/>
    </row>
    <row r="46" spans="1:12" x14ac:dyDescent="0.3">
      <c r="H46" s="14"/>
      <c r="I46" s="14"/>
      <c r="J46" s="14"/>
      <c r="K46" s="14"/>
      <c r="L46" s="14"/>
    </row>
    <row r="47" spans="1:12" x14ac:dyDescent="0.3">
      <c r="H47" s="14"/>
      <c r="I47" s="14"/>
      <c r="J47" s="14"/>
      <c r="K47" s="14"/>
      <c r="L47" s="14"/>
    </row>
    <row r="48" spans="1:12" x14ac:dyDescent="0.3">
      <c r="H48" s="14"/>
      <c r="I48" s="14"/>
      <c r="J48" s="14"/>
      <c r="K48" s="14"/>
      <c r="L48" s="14"/>
    </row>
    <row r="49" spans="8:12" x14ac:dyDescent="0.3">
      <c r="H49" s="14"/>
      <c r="I49" s="14"/>
      <c r="J49" s="14"/>
      <c r="K49" s="14"/>
      <c r="L49" s="14"/>
    </row>
    <row r="50" spans="8:12" x14ac:dyDescent="0.3">
      <c r="H50" s="14"/>
      <c r="I50" s="14"/>
      <c r="J50" s="14"/>
      <c r="K50" s="14"/>
      <c r="L50" s="14"/>
    </row>
    <row r="51" spans="8:12" x14ac:dyDescent="0.3">
      <c r="H51" s="14"/>
      <c r="I51" s="14"/>
      <c r="J51" s="14"/>
      <c r="K51" s="14"/>
      <c r="L51" s="14"/>
    </row>
    <row r="52" spans="8:12" x14ac:dyDescent="0.3">
      <c r="L52" s="20"/>
    </row>
    <row r="53" spans="8:12" x14ac:dyDescent="0.3">
      <c r="L53" s="20"/>
    </row>
    <row r="54" spans="8:12" x14ac:dyDescent="0.3">
      <c r="H54" s="14"/>
      <c r="I54" s="14"/>
      <c r="J54" s="14"/>
      <c r="K54" s="14"/>
      <c r="L54" s="14"/>
    </row>
    <row r="55" spans="8:12" x14ac:dyDescent="0.3">
      <c r="H55" s="13"/>
      <c r="I55" s="13"/>
      <c r="J55" s="13"/>
      <c r="K55" s="13"/>
    </row>
    <row r="56" spans="8:12" x14ac:dyDescent="0.3">
      <c r="H56" s="13"/>
      <c r="I56" s="13"/>
      <c r="J56" s="13"/>
      <c r="K56" s="13"/>
    </row>
    <row r="57" spans="8:12" x14ac:dyDescent="0.3">
      <c r="H57" s="13"/>
      <c r="I57" s="13"/>
      <c r="J57" s="13"/>
      <c r="K57" s="13"/>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K28"/>
  <sheetViews>
    <sheetView showZeros="0" view="pageBreakPreview" zoomScale="120" zoomScaleNormal="100" zoomScaleSheetLayoutView="120" workbookViewId="0">
      <pane ySplit="5" topLeftCell="A15" activePane="bottomLeft" state="frozen"/>
      <selection activeCell="C6" sqref="C6"/>
      <selection pane="bottomLeft" activeCell="E22" sqref="E22"/>
    </sheetView>
  </sheetViews>
  <sheetFormatPr defaultColWidth="10.25" defaultRowHeight="13.8" x14ac:dyDescent="0.3"/>
  <cols>
    <col min="1" max="1" width="5.375" style="13" bestFit="1" customWidth="1"/>
    <col min="2" max="2" width="3.25" style="32" bestFit="1" customWidth="1"/>
    <col min="3" max="3" width="49.375" style="12" customWidth="1"/>
    <col min="4" max="4" width="10.125" style="13" customWidth="1"/>
    <col min="5" max="5" width="12.375" style="14" customWidth="1"/>
    <col min="6" max="6" width="12" style="15" customWidth="1"/>
    <col min="7" max="7" width="16.25" style="16" customWidth="1"/>
    <col min="8" max="8" width="5.125" style="16" bestFit="1" customWidth="1"/>
    <col min="9" max="9" width="4.375" style="16" bestFit="1" customWidth="1"/>
    <col min="10" max="10" width="6.125" style="16" bestFit="1" customWidth="1"/>
    <col min="11" max="11" width="6.375" style="16" bestFit="1" customWidth="1"/>
    <col min="12" max="16384" width="10.25" style="13"/>
  </cols>
  <sheetData>
    <row r="1" spans="1:11" s="64" customFormat="1" ht="12.75" customHeight="1" x14ac:dyDescent="0.3">
      <c r="A1" s="71" t="s">
        <v>0</v>
      </c>
      <c r="B1" s="72"/>
      <c r="C1" s="72"/>
      <c r="D1" s="108" t="s">
        <v>34</v>
      </c>
      <c r="E1" s="109"/>
      <c r="F1" s="110"/>
      <c r="G1" s="73" t="s">
        <v>1</v>
      </c>
    </row>
    <row r="2" spans="1:11" s="1" customFormat="1" ht="12.75" customHeight="1" x14ac:dyDescent="0.3">
      <c r="A2" s="102" t="s">
        <v>31</v>
      </c>
      <c r="B2" s="103"/>
      <c r="C2" s="104"/>
      <c r="D2" s="111" t="s">
        <v>35</v>
      </c>
      <c r="E2" s="112"/>
      <c r="F2" s="113"/>
      <c r="G2" s="2" t="s">
        <v>108</v>
      </c>
    </row>
    <row r="3" spans="1:11" s="1" customFormat="1" x14ac:dyDescent="0.3">
      <c r="A3" s="105"/>
      <c r="B3" s="106"/>
      <c r="C3" s="107"/>
      <c r="D3" s="114" t="s">
        <v>36</v>
      </c>
      <c r="E3" s="115"/>
      <c r="F3" s="116"/>
      <c r="G3" s="3" t="s">
        <v>37</v>
      </c>
    </row>
    <row r="4" spans="1:11" s="28" customFormat="1" x14ac:dyDescent="0.3">
      <c r="A4" s="25" t="str">
        <f>+A8</f>
        <v>6.</v>
      </c>
      <c r="B4" s="26"/>
      <c r="C4" s="27" t="str">
        <f>+C8</f>
        <v>OSTALI RADOVI</v>
      </c>
      <c r="E4" s="29"/>
      <c r="F4" s="30"/>
      <c r="G4" s="31"/>
      <c r="H4" s="31"/>
      <c r="I4" s="31"/>
      <c r="J4" s="31"/>
      <c r="K4" s="31"/>
    </row>
    <row r="5" spans="1:11" ht="14.4" thickBot="1" x14ac:dyDescent="0.35">
      <c r="A5" s="33" t="s">
        <v>7</v>
      </c>
      <c r="B5" s="34"/>
      <c r="C5" s="35" t="s">
        <v>8</v>
      </c>
      <c r="D5" s="33" t="s">
        <v>9</v>
      </c>
      <c r="E5" s="36" t="s">
        <v>10</v>
      </c>
      <c r="F5" s="37" t="s">
        <v>11</v>
      </c>
      <c r="G5" s="37" t="s">
        <v>12</v>
      </c>
    </row>
    <row r="6" spans="1:11" ht="14.4" thickTop="1" x14ac:dyDescent="0.3">
      <c r="B6" s="11"/>
      <c r="D6" s="24"/>
      <c r="E6" s="38"/>
      <c r="F6" s="39">
        <v>0</v>
      </c>
      <c r="G6" s="40"/>
    </row>
    <row r="7" spans="1:11" x14ac:dyDescent="0.3">
      <c r="A7" s="41"/>
      <c r="B7" s="11"/>
      <c r="C7" s="42"/>
      <c r="D7" s="43"/>
      <c r="E7" s="39"/>
      <c r="F7" s="44">
        <v>0</v>
      </c>
      <c r="G7" s="45">
        <f t="shared" ref="G7:G18" si="0">+F7*E7</f>
        <v>0</v>
      </c>
    </row>
    <row r="8" spans="1:11" s="20" customFormat="1" x14ac:dyDescent="0.3">
      <c r="A8" s="46" t="s">
        <v>116</v>
      </c>
      <c r="B8" s="19"/>
      <c r="C8" s="47" t="s">
        <v>27</v>
      </c>
      <c r="D8" s="43"/>
      <c r="E8" s="39"/>
      <c r="F8" s="39"/>
      <c r="G8" s="45">
        <f t="shared" si="0"/>
        <v>0</v>
      </c>
      <c r="H8" s="48"/>
      <c r="I8" s="48"/>
      <c r="J8" s="48"/>
      <c r="K8" s="48"/>
    </row>
    <row r="9" spans="1:11" s="24" customFormat="1" x14ac:dyDescent="0.3">
      <c r="A9" s="49"/>
      <c r="B9" s="22"/>
      <c r="C9" s="66"/>
      <c r="D9" s="60"/>
      <c r="E9" s="39"/>
      <c r="F9" s="39"/>
      <c r="G9" s="45">
        <f t="shared" si="0"/>
        <v>0</v>
      </c>
      <c r="H9" s="69"/>
    </row>
    <row r="10" spans="1:11" s="24" customFormat="1" x14ac:dyDescent="0.3">
      <c r="A10" s="49"/>
      <c r="B10" s="22"/>
      <c r="C10" s="66"/>
      <c r="D10" s="60"/>
      <c r="E10" s="39"/>
      <c r="F10" s="39"/>
      <c r="G10" s="45">
        <f t="shared" si="0"/>
        <v>0</v>
      </c>
      <c r="H10" s="69"/>
    </row>
    <row r="11" spans="1:11" x14ac:dyDescent="0.3">
      <c r="A11" s="49">
        <f>MAX($A$9:A10)+1</f>
        <v>1</v>
      </c>
      <c r="B11" s="74"/>
      <c r="C11" s="67" t="s">
        <v>28</v>
      </c>
      <c r="D11" s="61"/>
      <c r="E11" s="15"/>
      <c r="G11" s="15">
        <f t="shared" si="0"/>
        <v>0</v>
      </c>
      <c r="H11" s="75"/>
      <c r="I11" s="13"/>
      <c r="J11" s="13"/>
      <c r="K11" s="13"/>
    </row>
    <row r="12" spans="1:11" ht="41.4" x14ac:dyDescent="0.3">
      <c r="A12" s="19"/>
      <c r="B12" s="74"/>
      <c r="C12" s="67" t="s">
        <v>29</v>
      </c>
      <c r="D12" s="61"/>
      <c r="E12" s="15"/>
      <c r="G12" s="15">
        <f t="shared" si="0"/>
        <v>0</v>
      </c>
      <c r="H12" s="75"/>
      <c r="I12" s="13"/>
      <c r="J12" s="13"/>
      <c r="K12" s="13"/>
    </row>
    <row r="13" spans="1:11" x14ac:dyDescent="0.3">
      <c r="A13" s="18"/>
      <c r="B13" s="74"/>
      <c r="C13" s="67" t="s">
        <v>30</v>
      </c>
      <c r="D13" s="61" t="s">
        <v>3</v>
      </c>
      <c r="E13" s="15">
        <v>49</v>
      </c>
      <c r="F13" s="15">
        <v>0</v>
      </c>
      <c r="G13" s="15">
        <f t="shared" si="0"/>
        <v>0</v>
      </c>
      <c r="H13" s="75"/>
      <c r="I13" s="13"/>
      <c r="J13" s="13"/>
      <c r="K13" s="13"/>
    </row>
    <row r="14" spans="1:11" x14ac:dyDescent="0.3">
      <c r="A14" s="49"/>
      <c r="B14" s="11"/>
      <c r="C14" s="79"/>
      <c r="D14" s="10"/>
      <c r="E14" s="15"/>
      <c r="G14" s="50">
        <f t="shared" si="0"/>
        <v>0</v>
      </c>
      <c r="H14" s="13"/>
      <c r="I14" s="13"/>
      <c r="J14" s="13"/>
      <c r="K14" s="13"/>
    </row>
    <row r="15" spans="1:11" x14ac:dyDescent="0.3">
      <c r="A15" s="49"/>
      <c r="B15" s="11"/>
      <c r="C15" s="79"/>
      <c r="D15" s="10"/>
      <c r="E15" s="15"/>
      <c r="G15" s="50">
        <f t="shared" si="0"/>
        <v>0</v>
      </c>
      <c r="H15" s="13"/>
      <c r="I15" s="13"/>
      <c r="J15" s="13"/>
      <c r="K15" s="13"/>
    </row>
    <row r="16" spans="1:11" ht="27.6" x14ac:dyDescent="0.3">
      <c r="A16" s="49">
        <f>+MAX($A$9:A15)+1</f>
        <v>2</v>
      </c>
      <c r="B16" s="11"/>
      <c r="C16" s="79" t="s">
        <v>52</v>
      </c>
      <c r="D16" s="10"/>
      <c r="E16" s="15"/>
      <c r="G16" s="50">
        <f t="shared" si="0"/>
        <v>0</v>
      </c>
      <c r="H16" s="13"/>
      <c r="I16" s="13"/>
      <c r="J16" s="13"/>
      <c r="K16" s="13"/>
    </row>
    <row r="17" spans="1:11" ht="55.2" x14ac:dyDescent="0.3">
      <c r="A17" s="49"/>
      <c r="B17" s="11"/>
      <c r="C17" s="79" t="s">
        <v>16</v>
      </c>
      <c r="D17" s="10"/>
      <c r="E17" s="15"/>
      <c r="G17" s="50">
        <f t="shared" si="0"/>
        <v>0</v>
      </c>
      <c r="H17" s="13"/>
      <c r="I17" s="13"/>
      <c r="J17" s="13"/>
      <c r="K17" s="13"/>
    </row>
    <row r="18" spans="1:11" ht="15.6" x14ac:dyDescent="0.3">
      <c r="A18" s="49"/>
      <c r="B18" s="11"/>
      <c r="C18" s="79" t="s">
        <v>51</v>
      </c>
      <c r="D18" s="14" t="s">
        <v>50</v>
      </c>
      <c r="E18" s="15">
        <v>25</v>
      </c>
      <c r="G18" s="50">
        <f t="shared" si="0"/>
        <v>0</v>
      </c>
      <c r="H18" s="13"/>
      <c r="I18" s="13"/>
      <c r="J18" s="13"/>
      <c r="K18" s="13"/>
    </row>
    <row r="19" spans="1:11" x14ac:dyDescent="0.3">
      <c r="A19" s="49"/>
      <c r="B19" s="11"/>
      <c r="C19" s="79"/>
      <c r="D19" s="14"/>
      <c r="E19" s="15"/>
      <c r="G19" s="50"/>
      <c r="H19" s="13"/>
      <c r="I19" s="13"/>
      <c r="J19" s="13"/>
      <c r="K19" s="13"/>
    </row>
    <row r="20" spans="1:11" x14ac:dyDescent="0.3">
      <c r="A20" s="49"/>
      <c r="B20" s="11"/>
      <c r="C20" s="79"/>
      <c r="D20" s="14"/>
      <c r="E20" s="15"/>
      <c r="G20" s="50"/>
      <c r="H20" s="13"/>
      <c r="I20" s="13"/>
      <c r="J20" s="13"/>
      <c r="K20" s="13"/>
    </row>
    <row r="21" spans="1:11" s="93" customFormat="1" ht="151.80000000000001" x14ac:dyDescent="0.3">
      <c r="A21" s="100">
        <f>+MAX('5'!$A$9:A25)+1</f>
        <v>3</v>
      </c>
      <c r="B21" s="92"/>
      <c r="C21" s="99" t="s">
        <v>124</v>
      </c>
      <c r="D21" s="91"/>
      <c r="E21" s="95"/>
      <c r="F21" s="95"/>
      <c r="G21" s="96"/>
    </row>
    <row r="22" spans="1:11" s="93" customFormat="1" ht="55.2" x14ac:dyDescent="0.3">
      <c r="A22" s="98"/>
      <c r="B22" s="92"/>
      <c r="C22" s="99" t="s">
        <v>125</v>
      </c>
      <c r="D22" s="91"/>
      <c r="E22" s="95"/>
      <c r="F22" s="95"/>
      <c r="G22" s="96"/>
    </row>
    <row r="23" spans="1:11" s="93" customFormat="1" ht="69" x14ac:dyDescent="0.3">
      <c r="A23" s="98"/>
      <c r="B23" s="92"/>
      <c r="C23" s="99" t="s">
        <v>126</v>
      </c>
      <c r="D23" s="91"/>
      <c r="E23" s="95"/>
      <c r="F23" s="95"/>
      <c r="G23" s="96"/>
    </row>
    <row r="24" spans="1:11" s="93" customFormat="1" x14ac:dyDescent="0.3">
      <c r="A24" s="98"/>
      <c r="B24" s="92"/>
      <c r="C24" s="99" t="s">
        <v>127</v>
      </c>
      <c r="D24" s="91" t="s">
        <v>24</v>
      </c>
      <c r="E24" s="95">
        <v>12.2</v>
      </c>
      <c r="F24" s="95">
        <v>0</v>
      </c>
      <c r="G24" s="96">
        <f>+F24*E24</f>
        <v>0</v>
      </c>
    </row>
    <row r="25" spans="1:11" s="93" customFormat="1" x14ac:dyDescent="0.3">
      <c r="A25" s="98"/>
      <c r="B25" s="92"/>
      <c r="C25" s="99"/>
      <c r="D25" s="91"/>
      <c r="E25" s="95"/>
      <c r="F25" s="95"/>
      <c r="G25" s="96"/>
    </row>
    <row r="26" spans="1:11" x14ac:dyDescent="0.3">
      <c r="A26" s="49"/>
      <c r="B26" s="11"/>
      <c r="C26" s="42"/>
      <c r="D26" s="10"/>
      <c r="F26" s="15">
        <v>0</v>
      </c>
      <c r="G26" s="50"/>
      <c r="H26" s="13"/>
      <c r="I26" s="13"/>
      <c r="J26" s="13"/>
      <c r="K26" s="13"/>
    </row>
    <row r="27" spans="1:11" x14ac:dyDescent="0.3">
      <c r="A27" s="51" t="str">
        <f>+A8</f>
        <v>6.</v>
      </c>
      <c r="B27" s="52"/>
      <c r="C27" s="53" t="str">
        <f>+C8&amp;":"</f>
        <v>OSTALI RADOVI:</v>
      </c>
      <c r="D27" s="53"/>
      <c r="E27" s="54" t="s">
        <v>13</v>
      </c>
      <c r="F27" s="55">
        <v>0</v>
      </c>
      <c r="G27" s="56">
        <f>SUM($G$7:G26)</f>
        <v>0</v>
      </c>
      <c r="H27" s="13"/>
      <c r="I27" s="13"/>
      <c r="J27" s="13"/>
      <c r="K27" s="13"/>
    </row>
    <row r="28" spans="1:11" x14ac:dyDescent="0.3">
      <c r="A28" s="41"/>
      <c r="B28" s="11"/>
      <c r="F28" s="15">
        <v>0</v>
      </c>
      <c r="H28" s="13"/>
      <c r="I28" s="13"/>
      <c r="J28" s="13"/>
      <c r="K28" s="13"/>
    </row>
  </sheetData>
  <mergeCells count="4">
    <mergeCell ref="D1:F1"/>
    <mergeCell ref="A2:C3"/>
    <mergeCell ref="D2:F2"/>
    <mergeCell ref="D3:F3"/>
  </mergeCells>
  <printOptions horizontalCentered="1"/>
  <pageMargins left="0.86614173228346458" right="0.23622047244094491" top="0.74803149606299213" bottom="0.74803149606299213" header="0.31496062992125984" footer="0.31496062992125984"/>
  <pageSetup paperSize="9" scale="93"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7"/>
  <sheetViews>
    <sheetView showZeros="0" tabSelected="1" view="pageBreakPreview" zoomScale="120" zoomScaleNormal="100" zoomScaleSheetLayoutView="120" workbookViewId="0">
      <pane ySplit="4" topLeftCell="A5" activePane="bottomLeft" state="frozen"/>
      <selection activeCell="C6" sqref="C6"/>
      <selection pane="bottomLeft" activeCell="B26" sqref="B26"/>
    </sheetView>
  </sheetViews>
  <sheetFormatPr defaultColWidth="10.25" defaultRowHeight="13.2" x14ac:dyDescent="0.25"/>
  <cols>
    <col min="1" max="1" width="6" style="135" bestFit="1" customWidth="1"/>
    <col min="2" max="2" width="49.375" style="136" customWidth="1"/>
    <col min="3" max="3" width="12.375" style="137" customWidth="1"/>
    <col min="4" max="4" width="16.25" style="134" customWidth="1"/>
    <col min="5" max="5" width="5.125" style="134" bestFit="1" customWidth="1"/>
    <col min="6" max="6" width="4.375" style="134" bestFit="1" customWidth="1"/>
    <col min="7" max="7" width="6.125" style="134" bestFit="1" customWidth="1"/>
    <col min="8" max="8" width="6.375" style="134" bestFit="1" customWidth="1"/>
    <col min="9" max="16384" width="10.25" style="135"/>
  </cols>
  <sheetData>
    <row r="1" spans="1:8" s="121" customFormat="1" ht="12.75" customHeight="1" x14ac:dyDescent="0.25">
      <c r="A1" s="118" t="s">
        <v>31</v>
      </c>
      <c r="B1" s="119"/>
      <c r="C1" s="119"/>
      <c r="D1" s="120"/>
    </row>
    <row r="2" spans="1:8" s="121" customFormat="1" x14ac:dyDescent="0.25">
      <c r="A2" s="122"/>
      <c r="B2" s="123"/>
      <c r="C2" s="123"/>
      <c r="D2" s="124"/>
    </row>
    <row r="3" spans="1:8" s="129" customFormat="1" x14ac:dyDescent="0.25">
      <c r="A3" s="125">
        <f>+A7</f>
        <v>0</v>
      </c>
      <c r="B3" s="126" t="str">
        <f>+B7</f>
        <v>REKAPITULACIJA:</v>
      </c>
      <c r="C3" s="127"/>
      <c r="D3" s="128"/>
      <c r="E3" s="128"/>
      <c r="F3" s="128"/>
      <c r="G3" s="128"/>
      <c r="H3" s="128"/>
    </row>
    <row r="4" spans="1:8" ht="13.8" thickBot="1" x14ac:dyDescent="0.3">
      <c r="A4" s="130" t="s">
        <v>7</v>
      </c>
      <c r="B4" s="131"/>
      <c r="C4" s="132"/>
      <c r="D4" s="133"/>
    </row>
    <row r="5" spans="1:8" ht="13.8" thickTop="1" x14ac:dyDescent="0.25"/>
    <row r="6" spans="1:8" x14ac:dyDescent="0.25">
      <c r="A6" s="138"/>
      <c r="B6" s="139"/>
      <c r="C6" s="140"/>
      <c r="D6" s="141"/>
    </row>
    <row r="7" spans="1:8" s="147" customFormat="1" x14ac:dyDescent="0.25">
      <c r="A7" s="142"/>
      <c r="B7" s="143" t="s">
        <v>14</v>
      </c>
      <c r="C7" s="144"/>
      <c r="D7" s="145"/>
      <c r="E7" s="146"/>
      <c r="F7" s="146"/>
      <c r="G7" s="146"/>
      <c r="H7" s="146"/>
    </row>
    <row r="8" spans="1:8" s="147" customFormat="1" x14ac:dyDescent="0.25">
      <c r="A8" s="148"/>
      <c r="B8" s="149"/>
      <c r="C8" s="144"/>
      <c r="D8" s="145"/>
      <c r="E8" s="146"/>
      <c r="F8" s="146"/>
      <c r="G8" s="146"/>
      <c r="H8" s="146"/>
    </row>
    <row r="9" spans="1:8" s="147" customFormat="1" x14ac:dyDescent="0.25">
      <c r="A9" s="148"/>
      <c r="B9" s="149" t="s">
        <v>15</v>
      </c>
      <c r="C9" s="144"/>
      <c r="D9" s="146"/>
      <c r="E9" s="146"/>
      <c r="F9" s="146"/>
      <c r="G9" s="146"/>
      <c r="H9" s="146"/>
    </row>
    <row r="10" spans="1:8" s="147" customFormat="1" x14ac:dyDescent="0.25">
      <c r="A10" s="148"/>
      <c r="B10" s="149"/>
      <c r="C10" s="144"/>
      <c r="D10" s="145"/>
      <c r="E10" s="146"/>
      <c r="F10" s="146"/>
      <c r="G10" s="146"/>
      <c r="H10" s="146"/>
    </row>
    <row r="11" spans="1:8" s="147" customFormat="1" x14ac:dyDescent="0.25">
      <c r="A11" s="148">
        <f>+'1'!A57</f>
        <v>1</v>
      </c>
      <c r="B11" s="149" t="str">
        <f>+'1'!C57</f>
        <v>RUŠENJA, DEMONTAŽE I ISKOPI:</v>
      </c>
      <c r="C11" s="144"/>
      <c r="D11" s="146">
        <f>+'1'!G57</f>
        <v>0</v>
      </c>
      <c r="E11" s="146"/>
      <c r="F11" s="146"/>
      <c r="G11" s="146"/>
      <c r="H11" s="146"/>
    </row>
    <row r="12" spans="1:8" s="155" customFormat="1" ht="7.8" x14ac:dyDescent="0.15">
      <c r="A12" s="150"/>
      <c r="B12" s="151"/>
      <c r="C12" s="152"/>
      <c r="D12" s="153"/>
      <c r="E12" s="154"/>
      <c r="F12" s="154"/>
      <c r="G12" s="154"/>
      <c r="H12" s="154"/>
    </row>
    <row r="13" spans="1:8" s="147" customFormat="1" x14ac:dyDescent="0.25">
      <c r="A13" s="148">
        <f>+'2'!A62</f>
        <v>2</v>
      </c>
      <c r="B13" s="149" t="str">
        <f>+'2'!C62</f>
        <v>BETONSKI I ARMIRANOBETONSKI RADOVI:</v>
      </c>
      <c r="C13" s="144"/>
      <c r="D13" s="146">
        <f>+'2'!G62</f>
        <v>0</v>
      </c>
      <c r="E13" s="146"/>
      <c r="F13" s="146"/>
      <c r="G13" s="146"/>
      <c r="H13" s="146"/>
    </row>
    <row r="14" spans="1:8" s="147" customFormat="1" x14ac:dyDescent="0.25">
      <c r="A14" s="156"/>
      <c r="B14" s="157"/>
      <c r="C14" s="158"/>
      <c r="D14" s="146"/>
      <c r="E14" s="146"/>
      <c r="F14" s="146"/>
      <c r="G14" s="146"/>
      <c r="H14" s="146"/>
    </row>
    <row r="15" spans="1:8" s="147" customFormat="1" x14ac:dyDescent="0.25">
      <c r="A15" s="148">
        <f>+'3'!A20</f>
        <v>3</v>
      </c>
      <c r="B15" s="149" t="str">
        <f>+'3'!C20</f>
        <v>DRVENE OBLOGE:</v>
      </c>
      <c r="C15" s="144"/>
      <c r="D15" s="146">
        <f>+'3'!G20</f>
        <v>0</v>
      </c>
      <c r="E15" s="146"/>
      <c r="F15" s="146"/>
      <c r="G15" s="146"/>
      <c r="H15" s="146"/>
    </row>
    <row r="16" spans="1:8" s="147" customFormat="1" x14ac:dyDescent="0.25">
      <c r="A16" s="150"/>
      <c r="B16" s="151"/>
      <c r="C16" s="152"/>
      <c r="D16" s="153"/>
      <c r="E16" s="146"/>
      <c r="F16" s="146"/>
      <c r="G16" s="146"/>
      <c r="H16" s="146"/>
    </row>
    <row r="17" spans="1:8" s="147" customFormat="1" x14ac:dyDescent="0.25">
      <c r="A17" s="148">
        <f>+'4'!A36</f>
        <v>4</v>
      </c>
      <c r="B17" s="149" t="str">
        <f>+'4'!C36</f>
        <v>KAMENARSKI RADOVI:</v>
      </c>
      <c r="C17" s="144"/>
      <c r="D17" s="146">
        <f>+'4'!G36</f>
        <v>0</v>
      </c>
      <c r="E17" s="146"/>
      <c r="F17" s="146"/>
      <c r="G17" s="146"/>
      <c r="H17" s="146"/>
    </row>
    <row r="18" spans="1:8" s="155" customFormat="1" ht="7.8" x14ac:dyDescent="0.15">
      <c r="A18" s="150"/>
      <c r="B18" s="151"/>
      <c r="C18" s="152"/>
      <c r="D18" s="153"/>
      <c r="E18" s="154"/>
      <c r="F18" s="154"/>
      <c r="G18" s="154"/>
      <c r="H18" s="154"/>
    </row>
    <row r="19" spans="1:8" s="147" customFormat="1" x14ac:dyDescent="0.25">
      <c r="A19" s="148">
        <f>+'5'!A29</f>
        <v>5</v>
      </c>
      <c r="B19" s="149" t="str">
        <f>+'5'!C29</f>
        <v>BRAVARSKI I LIMARSKI RADOVI:</v>
      </c>
      <c r="C19" s="144"/>
      <c r="D19" s="146">
        <f>+'5'!G29</f>
        <v>0</v>
      </c>
      <c r="E19" s="146"/>
      <c r="F19" s="146"/>
      <c r="G19" s="146"/>
      <c r="H19" s="146"/>
    </row>
    <row r="20" spans="1:8" s="155" customFormat="1" ht="7.8" x14ac:dyDescent="0.15">
      <c r="A20" s="150"/>
      <c r="B20" s="151"/>
      <c r="C20" s="152"/>
      <c r="D20" s="153"/>
      <c r="E20" s="154"/>
      <c r="F20" s="154"/>
      <c r="G20" s="154"/>
      <c r="H20" s="154"/>
    </row>
    <row r="21" spans="1:8" s="147" customFormat="1" x14ac:dyDescent="0.25">
      <c r="A21" s="159" t="str">
        <f>+'6'!A27</f>
        <v>6.</v>
      </c>
      <c r="B21" s="149" t="str">
        <f>+'6'!C27</f>
        <v>OSTALI RADOVI:</v>
      </c>
      <c r="C21" s="144"/>
      <c r="D21" s="146">
        <f>+'6'!G27</f>
        <v>0</v>
      </c>
      <c r="E21" s="146"/>
      <c r="F21" s="146"/>
      <c r="G21" s="146"/>
      <c r="H21" s="146"/>
    </row>
    <row r="22" spans="1:8" s="155" customFormat="1" ht="7.8" x14ac:dyDescent="0.15">
      <c r="A22" s="150"/>
      <c r="B22" s="151"/>
      <c r="C22" s="152"/>
      <c r="D22" s="153"/>
      <c r="E22" s="154"/>
      <c r="F22" s="154"/>
      <c r="G22" s="154"/>
      <c r="H22" s="154"/>
    </row>
    <row r="23" spans="1:8" s="155" customFormat="1" ht="13.8" thickBot="1" x14ac:dyDescent="0.3">
      <c r="A23" s="160"/>
      <c r="B23" s="161" t="s">
        <v>128</v>
      </c>
      <c r="C23" s="162" t="s">
        <v>13</v>
      </c>
      <c r="D23" s="163">
        <f>SUM(D11:D21)</f>
        <v>0</v>
      </c>
      <c r="E23" s="154"/>
      <c r="F23" s="154"/>
      <c r="G23" s="154"/>
      <c r="H23" s="154"/>
    </row>
    <row r="24" spans="1:8" s="155" customFormat="1" ht="13.8" thickTop="1" x14ac:dyDescent="0.25">
      <c r="A24" s="135"/>
      <c r="B24" s="136"/>
      <c r="C24" s="137"/>
      <c r="D24" s="134"/>
      <c r="E24" s="154"/>
      <c r="F24" s="154"/>
      <c r="G24" s="154"/>
      <c r="H24" s="154"/>
    </row>
    <row r="25" spans="1:8" s="147" customFormat="1" x14ac:dyDescent="0.25">
      <c r="A25" s="135"/>
      <c r="B25" s="136"/>
      <c r="C25" s="137"/>
      <c r="D25" s="134"/>
      <c r="E25" s="146"/>
      <c r="F25" s="146"/>
      <c r="G25" s="146"/>
      <c r="H25" s="146"/>
    </row>
    <row r="26" spans="1:8" s="155" customFormat="1" x14ac:dyDescent="0.25">
      <c r="A26" s="135"/>
      <c r="B26" s="136"/>
      <c r="C26" s="137"/>
      <c r="D26" s="134"/>
      <c r="E26" s="154"/>
      <c r="F26" s="154"/>
      <c r="G26" s="154"/>
      <c r="H26" s="154"/>
    </row>
    <row r="27" spans="1:8" s="147" customFormat="1" x14ac:dyDescent="0.25">
      <c r="A27" s="135"/>
      <c r="B27" s="136"/>
      <c r="C27" s="137"/>
      <c r="D27" s="134"/>
      <c r="E27" s="146"/>
      <c r="F27" s="146"/>
      <c r="G27" s="146"/>
      <c r="H27" s="146"/>
    </row>
    <row r="28" spans="1:8" s="155" customFormat="1" x14ac:dyDescent="0.25">
      <c r="A28" s="135"/>
      <c r="B28" s="136"/>
      <c r="C28" s="137"/>
      <c r="D28" s="134"/>
      <c r="E28" s="154"/>
      <c r="F28" s="154"/>
      <c r="G28" s="154"/>
      <c r="H28" s="154"/>
    </row>
    <row r="29" spans="1:8" s="147" customFormat="1" x14ac:dyDescent="0.25">
      <c r="A29" s="135"/>
      <c r="B29" s="136"/>
      <c r="C29" s="137"/>
      <c r="D29" s="134"/>
      <c r="E29" s="146"/>
      <c r="F29" s="146"/>
      <c r="G29" s="146"/>
      <c r="H29" s="146"/>
    </row>
    <row r="30" spans="1:8" s="155" customFormat="1" x14ac:dyDescent="0.25">
      <c r="A30" s="135"/>
      <c r="B30" s="136"/>
      <c r="C30" s="137"/>
      <c r="D30" s="134"/>
      <c r="E30" s="154"/>
      <c r="F30" s="154"/>
      <c r="G30" s="154"/>
      <c r="H30" s="154"/>
    </row>
    <row r="31" spans="1:8" s="147" customFormat="1" x14ac:dyDescent="0.25">
      <c r="A31" s="135"/>
      <c r="B31" s="136"/>
      <c r="C31" s="137"/>
      <c r="D31" s="134"/>
      <c r="E31" s="146"/>
      <c r="F31" s="146"/>
      <c r="G31" s="146"/>
      <c r="H31" s="146"/>
    </row>
    <row r="32" spans="1:8" s="155" customFormat="1" x14ac:dyDescent="0.25">
      <c r="A32" s="135"/>
      <c r="B32" s="136"/>
      <c r="C32" s="137"/>
      <c r="D32" s="134"/>
      <c r="E32" s="154"/>
      <c r="F32" s="154"/>
      <c r="G32" s="154"/>
      <c r="H32" s="154"/>
    </row>
    <row r="33" spans="1:8" s="147" customFormat="1" x14ac:dyDescent="0.25">
      <c r="A33" s="135"/>
      <c r="B33" s="136"/>
      <c r="C33" s="137"/>
      <c r="D33" s="134"/>
      <c r="E33" s="146"/>
      <c r="F33" s="146"/>
      <c r="G33" s="146"/>
      <c r="H33" s="146"/>
    </row>
    <row r="34" spans="1:8" s="147" customFormat="1" x14ac:dyDescent="0.25">
      <c r="A34" s="135"/>
      <c r="B34" s="136"/>
      <c r="C34" s="137"/>
      <c r="D34" s="134"/>
      <c r="E34" s="146"/>
      <c r="F34" s="146"/>
      <c r="G34" s="146"/>
      <c r="H34" s="146"/>
    </row>
    <row r="35" spans="1:8" s="147" customFormat="1" x14ac:dyDescent="0.25">
      <c r="A35" s="135"/>
      <c r="B35" s="136"/>
      <c r="C35" s="137"/>
      <c r="D35" s="134"/>
      <c r="E35" s="146"/>
      <c r="F35" s="146"/>
      <c r="G35" s="146"/>
      <c r="H35" s="146"/>
    </row>
    <row r="36" spans="1:8" s="147" customFormat="1" x14ac:dyDescent="0.25">
      <c r="A36" s="135"/>
      <c r="B36" s="136"/>
      <c r="C36" s="137"/>
      <c r="D36" s="134"/>
      <c r="E36" s="146"/>
      <c r="F36" s="146"/>
      <c r="G36" s="146"/>
      <c r="H36" s="146"/>
    </row>
    <row r="37" spans="1:8" s="147" customFormat="1" x14ac:dyDescent="0.25">
      <c r="A37" s="135"/>
      <c r="B37" s="136"/>
      <c r="C37" s="137"/>
      <c r="D37" s="134"/>
      <c r="E37" s="146"/>
      <c r="F37" s="146"/>
      <c r="G37" s="146"/>
      <c r="H37" s="146"/>
    </row>
  </sheetData>
  <mergeCells count="1">
    <mergeCell ref="A1:D2"/>
  </mergeCells>
  <printOptions horizontalCentered="1"/>
  <pageMargins left="0.86614173228346458" right="0.23622047244094491" top="0.74803149606299213" bottom="0.74803149606299213" header="0.31496062992125984" footer="0.31496062992125984"/>
  <pageSetup paperSize="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13</vt:i4>
      </vt:variant>
    </vt:vector>
  </HeadingPairs>
  <TitlesOfParts>
    <vt:vector size="21" baseType="lpstr">
      <vt:lpstr>TRO</vt:lpstr>
      <vt:lpstr>1</vt:lpstr>
      <vt:lpstr>2</vt:lpstr>
      <vt:lpstr>3</vt:lpstr>
      <vt:lpstr>4</vt:lpstr>
      <vt:lpstr>5</vt:lpstr>
      <vt:lpstr>6</vt:lpstr>
      <vt:lpstr>REK</vt:lpstr>
      <vt:lpstr>'1'!Ispis_naslova</vt:lpstr>
      <vt:lpstr>'2'!Ispis_naslova</vt:lpstr>
      <vt:lpstr>'3'!Ispis_naslova</vt:lpstr>
      <vt:lpstr>'4'!Ispis_naslova</vt:lpstr>
      <vt:lpstr>'5'!Ispis_naslova</vt:lpstr>
      <vt:lpstr>'6'!Ispis_naslova</vt:lpstr>
      <vt:lpstr>REK!Ispis_naslova</vt:lpstr>
      <vt:lpstr>TRO!Ispis_naslova</vt:lpstr>
      <vt:lpstr>'1'!Podrucje_ispisa</vt:lpstr>
      <vt:lpstr>'2'!Podrucje_ispisa</vt:lpstr>
      <vt:lpstr>'5'!Podrucje_ispisa</vt:lpstr>
      <vt:lpstr>REK!Podrucje_ispisa</vt:lpstr>
      <vt:lpstr>TRO!Podrucje_ispisa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Niksa Zuvela</dc:creator>
  <cp:lastModifiedBy>Danijel Pervan</cp:lastModifiedBy>
  <cp:lastPrinted>2018-08-19T19:27:01Z</cp:lastPrinted>
  <dcterms:created xsi:type="dcterms:W3CDTF">2018-07-28T14:50:16Z</dcterms:created>
  <dcterms:modified xsi:type="dcterms:W3CDTF">2020-04-06T18:27:05Z</dcterms:modified>
</cp:coreProperties>
</file>